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5\"/>
    </mc:Choice>
  </mc:AlternateContent>
  <xr:revisionPtr revIDLastSave="0" documentId="13_ncr:1_{9B828765-69CB-444C-9F31-5BA883D6E7A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0" i="163" l="1"/>
  <c r="C240" i="163"/>
  <c r="D240" i="163"/>
  <c r="E240" i="163"/>
  <c r="F240" i="163"/>
  <c r="B240" i="12"/>
  <c r="C240" i="12"/>
  <c r="D240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AO8" i="1"/>
  <c r="O8" i="1"/>
  <c r="AN8" i="1"/>
  <c r="V8" i="1"/>
  <c r="AM8" i="1"/>
  <c r="AD8" i="1"/>
  <c r="F8" i="1"/>
  <c r="AL8" i="1"/>
  <c r="AC8" i="1"/>
  <c r="U8" i="1"/>
  <c r="M8" i="1"/>
  <c r="E8" i="1"/>
  <c r="AB8" i="1"/>
  <c r="L8" i="1"/>
  <c r="AK8" i="1"/>
  <c r="T8" i="1"/>
  <c r="D8" i="1"/>
  <c r="N8" i="1"/>
  <c r="AJ8" i="1"/>
  <c r="AA8" i="1"/>
  <c r="S8" i="1"/>
  <c r="K8" i="1"/>
  <c r="C8" i="1"/>
  <c r="AI8" i="1"/>
  <c r="Z8" i="1"/>
  <c r="R8" i="1"/>
  <c r="J8" i="1"/>
  <c r="B8" i="1"/>
  <c r="X8" i="1"/>
  <c r="H8" i="1"/>
  <c r="W8" i="1"/>
  <c r="AH8" i="1"/>
  <c r="Y8" i="1"/>
  <c r="Q8" i="1"/>
  <c r="I8" i="1"/>
  <c r="AF8" i="1"/>
  <c r="P8" i="1"/>
  <c r="AE8" i="1"/>
  <c r="G8" i="1"/>
  <c r="B239" i="163" l="1"/>
  <c r="C239" i="163"/>
  <c r="D239" i="163"/>
  <c r="E239" i="163"/>
  <c r="F239" i="163"/>
  <c r="B239" i="12"/>
  <c r="C239" i="12"/>
  <c r="D239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B238" i="163"/>
  <c r="C238" i="163"/>
  <c r="D238" i="163"/>
  <c r="E238" i="163"/>
  <c r="F238" i="163"/>
  <c r="B238" i="12"/>
  <c r="C238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B237" i="163" l="1"/>
  <c r="C237" i="163"/>
  <c r="D237" i="163"/>
  <c r="E237" i="163"/>
  <c r="F237" i="163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B236" i="163"/>
  <c r="C236" i="163"/>
  <c r="D236" i="163"/>
  <c r="E236" i="163"/>
  <c r="F236" i="163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B235" i="163"/>
  <c r="C235" i="163"/>
  <c r="D235" i="163"/>
  <c r="E235" i="163"/>
  <c r="F235" i="163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<sst xmlns="http://schemas.openxmlformats.org/spreadsheetml/2006/main" count="463" uniqueCount="161">
  <si>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</si>
  <si>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</si>
  <si>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</si>
  <si>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</si>
  <si>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</si>
  <si>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</si>
  <si>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</si>
  <si>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</si>
  <si>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</si>
  <si>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</si>
  <si>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</si>
  <si>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</si>
  <si>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</si>
  <si>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</si>
  <si>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</si>
  <si>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</si>
  <si>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</si>
  <si>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</si>
  <si>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</si>
  <si>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</si>
  <si>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</si>
  <si>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</si>
  <si>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</si>
  <si>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</si>
  <si>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</si>
  <si>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</si>
  <si>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</si>
  <si>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</si>
  <si>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</si>
  <si>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</si>
  <si>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</si>
  <si>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</si>
  <si>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</si>
  <si>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</si>
  <si>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</si>
  <si>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</si>
  <si>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</si>
  <si>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</si>
  <si>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</si>
  <si>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</si>
  <si>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</si>
  <si>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</si>
  <si>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</si>
  <si>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</si>
  <si>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</si>
  <si>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</si>
  <si>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</si>
  <si>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</si>
  <si>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</si>
  <si>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</si>
  <si>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</si>
  <si>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</si>
  <si>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</si>
  <si>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</si>
  <si>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</si>
  <si>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</si>
  <si>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</si>
  <si>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</si>
  <si>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</si>
  <si>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</si>
  <si>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</si>
  <si>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</si>
  <si>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</si>
  <si>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</si>
  <si>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</si>
  <si>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</si>
  <si>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</si>
  <si>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</si>
  <si>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</si>
  <si>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</si>
  <si>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</si>
  <si>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</si>
  <si>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</si>
  <si>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</si>
  <si>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</si>
  <si>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</si>
  <si>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</si>
  <si>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</si>
  <si>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</si>
  <si>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</si>
  <si>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</si>
  <si>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</si>
  <si>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</si>
  <si>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</si>
  <si>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</si>
  <si>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</si>
  <si>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</si>
  <si>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</si>
  <si>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</si>
  <si>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</si>
  <si>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</si>
  <si>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</si>
  <si>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</si>
  <si>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</si>
  <si>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</si>
  <si>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</si>
  <si>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</si>
  <si>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</si>
  <si>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</si>
  <si>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</si>
  <si>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</si>
  <si>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</si>
  <si>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</si>
  <si>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</si>
  <si>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</si>
  <si>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</si>
  <si>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</si>
  <si>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</si>
  <si>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</si>
  <si>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</si>
  <si>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</si>
  <si>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</si>
  <si>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</si>
  <si>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</si>
  <si>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</si>
  <si>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</si>
  <si>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</si>
  <si>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</si>
  <si>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</si>
  <si>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</si>
  <si>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</si>
  <si>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</si>
  <si>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</si>
  <si>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</si>
  <si>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</si>
  <si>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</si>
  <si>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</si>
  <si>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</si>
  <si>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</si>
  <si>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</si>
  <si>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</si>
  <si>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</si>
  <si>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</si>
  <si>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</si>
  <si>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</si>
  <si>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</si>
  <si>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</si>
  <si>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</si>
  <si>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</si>
  <si>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</si>
  <si>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</si>
  <si>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</si>
  <si>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</si>
  <si>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</si>
  <si>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</si>
  <si>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</si>
  <si>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</si>
  <si>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</si>
  <si>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</si>
  <si>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</si>
  <si>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</si>
  <si>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</si>
  <si>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</si>
  <si>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</si>
  <si>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</si>
  <si>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</si>
  <si>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</si>
  <si>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$AJ$8</t>
  </si>
  <si>
    <t>$AK$8</t>
  </si>
  <si>
    <t>A1:A240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</si>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</sst>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13" fillId="0" borderId="0" xfId="0" applyFont="1" applyAlignmen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  <c:pt idx="228" formatCode="0.00">
                  <c:v>33.56</c:v>
                </c:pt>
                <c:pt idx="229" formatCode="0.00">
                  <c:v>33.72</c:v>
                </c:pt>
                <c:pt idx="230" formatCode="0.00">
                  <c:v>33.700000000000003</c:v>
                </c:pt>
                <c:pt idx="231" formatCode="0.00">
                  <c:v>33.44</c:v>
                </c:pt>
                <c:pt idx="232" formatCode="0.00">
                  <c:v>33.01</c:v>
                </c:pt>
                <c:pt idx="233" formatCode="0.00">
                  <c:v>33.07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  <c:pt idx="228" formatCode="0.00">
                  <c:v>10.9</c:v>
                </c:pt>
                <c:pt idx="229" formatCode="0.00">
                  <c:v>11.4</c:v>
                </c:pt>
                <c:pt idx="230" formatCode="0.00">
                  <c:v>8.41</c:v>
                </c:pt>
                <c:pt idx="231" formatCode="0.00">
                  <c:v>10.38</c:v>
                </c:pt>
                <c:pt idx="232" formatCode="0.00">
                  <c:v>11.46</c:v>
                </c:pt>
                <c:pt idx="233" formatCode="0.00">
                  <c:v>9.7200000000000006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  <c:pt idx="228" formatCode="0.00">
                  <c:v>15.86</c:v>
                </c:pt>
                <c:pt idx="229" formatCode="0.00">
                  <c:v>16.13</c:v>
                </c:pt>
                <c:pt idx="230" formatCode="0.00">
                  <c:v>15.16</c:v>
                </c:pt>
                <c:pt idx="231" formatCode="0.00">
                  <c:v>15.42</c:v>
                </c:pt>
                <c:pt idx="232" formatCode="0.00">
                  <c:v>15.16</c:v>
                </c:pt>
                <c:pt idx="233" formatCode="0.00">
                  <c:v>15.19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  <c:pt idx="228" formatCode="0.00">
                  <c:v>29.63</c:v>
                </c:pt>
                <c:pt idx="229" formatCode="0.00">
                  <c:v>30.3</c:v>
                </c:pt>
                <c:pt idx="230" formatCode="0.00">
                  <c:v>30.23</c:v>
                </c:pt>
                <c:pt idx="231" formatCode="0.00">
                  <c:v>30.37</c:v>
                </c:pt>
                <c:pt idx="232" formatCode="0.00">
                  <c:v>29.21</c:v>
                </c:pt>
                <c:pt idx="233" formatCode="0.00">
                  <c:v>29.21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  <c:pt idx="228">
                  <c:v>24.54</c:v>
                </c:pt>
                <c:pt idx="229">
                  <c:v>25.64</c:v>
                </c:pt>
                <c:pt idx="230">
                  <c:v>23.35</c:v>
                </c:pt>
                <c:pt idx="231">
                  <c:v>24.38</c:v>
                </c:pt>
                <c:pt idx="232">
                  <c:v>24.19</c:v>
                </c:pt>
                <c:pt idx="233">
                  <c:v>23.55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  <c:pt idx="228">
                  <c:v>8.9700000000000006</c:v>
                </c:pt>
                <c:pt idx="229">
                  <c:v>9.41</c:v>
                </c:pt>
                <c:pt idx="230">
                  <c:v>9.64</c:v>
                </c:pt>
                <c:pt idx="231">
                  <c:v>9.06</c:v>
                </c:pt>
                <c:pt idx="232">
                  <c:v>9.2799999999999994</c:v>
                </c:pt>
                <c:pt idx="233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  <c:pt idx="228" formatCode="0.00">
                  <c:v>11.43</c:v>
                </c:pt>
                <c:pt idx="229" formatCode="0.00">
                  <c:v>12.18</c:v>
                </c:pt>
                <c:pt idx="230" formatCode="0.00">
                  <c:v>13.76</c:v>
                </c:pt>
                <c:pt idx="231" formatCode="0.00">
                  <c:v>11.84</c:v>
                </c:pt>
                <c:pt idx="232" formatCode="0.00">
                  <c:v>12.36</c:v>
                </c:pt>
                <c:pt idx="233" formatCode="0.00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  <c:pt idx="228">
                  <c:v>24.94</c:v>
                </c:pt>
                <c:pt idx="229">
                  <c:v>25.96</c:v>
                </c:pt>
                <c:pt idx="230">
                  <c:v>24.6</c:v>
                </c:pt>
                <c:pt idx="231">
                  <c:v>25.17</c:v>
                </c:pt>
                <c:pt idx="232">
                  <c:v>23.96</c:v>
                </c:pt>
                <c:pt idx="233">
                  <c:v>24.42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  <c:pt idx="228" formatCode="0.00">
                  <c:v>6.94</c:v>
                </c:pt>
                <c:pt idx="229" formatCode="0.00">
                  <c:v>7.02</c:v>
                </c:pt>
                <c:pt idx="230" formatCode="0.00">
                  <c:v>7.12</c:v>
                </c:pt>
                <c:pt idx="231" formatCode="0.00">
                  <c:v>6.85</c:v>
                </c:pt>
                <c:pt idx="232" formatCode="0.00">
                  <c:v>6.95</c:v>
                </c:pt>
                <c:pt idx="233" formatCode="0.00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  <c:pt idx="228">
                  <c:v>6.03</c:v>
                </c:pt>
                <c:pt idx="229">
                  <c:v>5.99</c:v>
                </c:pt>
                <c:pt idx="230">
                  <c:v>5.99</c:v>
                </c:pt>
                <c:pt idx="231">
                  <c:v>5.95</c:v>
                </c:pt>
                <c:pt idx="232">
                  <c:v>6.11</c:v>
                </c:pt>
                <c:pt idx="233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  <c:pt idx="228" formatCode="0.00">
                  <c:v>6.08</c:v>
                </c:pt>
                <c:pt idx="229" formatCode="0.00">
                  <c:v>6.26</c:v>
                </c:pt>
                <c:pt idx="230" formatCode="0.00">
                  <c:v>6.61</c:v>
                </c:pt>
                <c:pt idx="231" formatCode="0.00">
                  <c:v>6.29</c:v>
                </c:pt>
                <c:pt idx="232" formatCode="0.00">
                  <c:v>6.22</c:v>
                </c:pt>
                <c:pt idx="233" formatCode="0.00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  <c:pt idx="228" formatCode="0.00">
                  <c:v>5.99</c:v>
                </c:pt>
                <c:pt idx="229" formatCode="0.00">
                  <c:v>5.79</c:v>
                </c:pt>
                <c:pt idx="230" formatCode="0.00">
                  <c:v>5.65</c:v>
                </c:pt>
                <c:pt idx="231" formatCode="0.00">
                  <c:v>5.72</c:v>
                </c:pt>
                <c:pt idx="232" formatCode="0.00">
                  <c:v>6.03</c:v>
                </c:pt>
                <c:pt idx="233" formatCode="0.00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  <c:pt idx="228" formatCode="0.00">
                  <c:v>4.4000000000000004</c:v>
                </c:pt>
                <c:pt idx="229" formatCode="0.00">
                  <c:v>4.45</c:v>
                </c:pt>
                <c:pt idx="230" formatCode="0.00">
                  <c:v>4.41</c:v>
                </c:pt>
                <c:pt idx="231" formatCode="0.00">
                  <c:v>4.38</c:v>
                </c:pt>
                <c:pt idx="232" formatCode="0.00">
                  <c:v>4.38</c:v>
                </c:pt>
                <c:pt idx="233" formatCode="0.00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1.7757966010675261</c:v>
                </c:pt>
                <c:pt idx="215">
                  <c:v>1.93428704535809</c:v>
                </c:pt>
                <c:pt idx="216">
                  <c:v>1.9054662422579298</c:v>
                </c:pt>
                <c:pt idx="217">
                  <c:v>1.7166952970392799</c:v>
                </c:pt>
                <c:pt idx="218">
                  <c:v>1.6126972741973731</c:v>
                </c:pt>
                <c:pt idx="219">
                  <c:v>2.0955080746142016</c:v>
                </c:pt>
                <c:pt idx="220">
                  <c:v>2.3065451302733777</c:v>
                </c:pt>
                <c:pt idx="221">
                  <c:v>2.5968298945321351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0.9332476850695457</c:v>
                </c:pt>
                <c:pt idx="215">
                  <c:v>-3.0784473008509394E-3</c:v>
                </c:pt>
                <c:pt idx="216">
                  <c:v>0.43362528953414881</c:v>
                </c:pt>
                <c:pt idx="217">
                  <c:v>-0.10246005193639007</c:v>
                </c:pt>
                <c:pt idx="218">
                  <c:v>0.31942522841954712</c:v>
                </c:pt>
                <c:pt idx="219">
                  <c:v>0.14599200025450898</c:v>
                </c:pt>
                <c:pt idx="220">
                  <c:v>0.20329702638642289</c:v>
                </c:pt>
                <c:pt idx="221">
                  <c:v>0.1721651501676007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1.678545718350847</c:v>
                </c:pt>
                <c:pt idx="215">
                  <c:v>3.1441383383592267</c:v>
                </c:pt>
                <c:pt idx="216">
                  <c:v>2.4257229717794928</c:v>
                </c:pt>
                <c:pt idx="217">
                  <c:v>1.796679982079084</c:v>
                </c:pt>
                <c:pt idx="218">
                  <c:v>1.7427628027712387</c:v>
                </c:pt>
                <c:pt idx="219">
                  <c:v>2.707559034814139</c:v>
                </c:pt>
                <c:pt idx="220">
                  <c:v>3.8852711867122309</c:v>
                </c:pt>
                <c:pt idx="221">
                  <c:v>3.3646173459654705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1.5927118687647521</c:v>
                </c:pt>
                <c:pt idx="215">
                  <c:v>1.5468411717832282</c:v>
                </c:pt>
                <c:pt idx="216">
                  <c:v>-0.83934839579212905</c:v>
                </c:pt>
                <c:pt idx="217">
                  <c:v>0.23835449236241857</c:v>
                </c:pt>
                <c:pt idx="218">
                  <c:v>0.41932954775391806</c:v>
                </c:pt>
                <c:pt idx="219">
                  <c:v>0.44343512422857145</c:v>
                </c:pt>
                <c:pt idx="220">
                  <c:v>-1.1763500204750699E-2</c:v>
                </c:pt>
                <c:pt idx="221">
                  <c:v>-0.20683538123725498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11.082478612384563</c:v>
                </c:pt>
                <c:pt idx="215">
                  <c:v>20.002693348160918</c:v>
                </c:pt>
                <c:pt idx="216">
                  <c:v>10.032174848859228</c:v>
                </c:pt>
                <c:pt idx="217">
                  <c:v>0.88348744779069932</c:v>
                </c:pt>
                <c:pt idx="218">
                  <c:v>-2.0608970342569819</c:v>
                </c:pt>
                <c:pt idx="219">
                  <c:v>2.6274417953204789</c:v>
                </c:pt>
                <c:pt idx="220">
                  <c:v>2.2467583856097946</c:v>
                </c:pt>
                <c:pt idx="221">
                  <c:v>-2.6847758481523272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2.7158152808139562</c:v>
                </c:pt>
                <c:pt idx="215">
                  <c:v>2.5777226364319432</c:v>
                </c:pt>
                <c:pt idx="216">
                  <c:v>-0.75966275337269451</c:v>
                </c:pt>
                <c:pt idx="217">
                  <c:v>-4.7054194957856055</c:v>
                </c:pt>
                <c:pt idx="218">
                  <c:v>-2.4360945513833911</c:v>
                </c:pt>
                <c:pt idx="219">
                  <c:v>3.4048075729882896</c:v>
                </c:pt>
                <c:pt idx="220">
                  <c:v>0.90958877373252278</c:v>
                </c:pt>
                <c:pt idx="221">
                  <c:v>-1.105327392410075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6.3897658416431256</c:v>
                </c:pt>
                <c:pt idx="215">
                  <c:v>6.213356342513606</c:v>
                </c:pt>
                <c:pt idx="216">
                  <c:v>6.2096719882171527</c:v>
                </c:pt>
                <c:pt idx="217">
                  <c:v>6.510165804412722</c:v>
                </c:pt>
                <c:pt idx="218">
                  <c:v>6.2729396224703464</c:v>
                </c:pt>
                <c:pt idx="219">
                  <c:v>6.2108063218643963</c:v>
                </c:pt>
                <c:pt idx="220">
                  <c:v>6.0031761858436568</c:v>
                </c:pt>
                <c:pt idx="221">
                  <c:v>5.6338917463860412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  <c:pt idx="220">
                  <c:v>45778</c:v>
                </c:pt>
                <c:pt idx="221">
                  <c:v>45809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0.89429966370393288</c:v>
                </c:pt>
                <c:pt idx="215">
                  <c:v>0.71473140357333875</c:v>
                </c:pt>
                <c:pt idx="216">
                  <c:v>8.3122397445251295E-2</c:v>
                </c:pt>
                <c:pt idx="217">
                  <c:v>0.71457299810136021</c:v>
                </c:pt>
                <c:pt idx="218">
                  <c:v>0.58458915743725015</c:v>
                </c:pt>
                <c:pt idx="219">
                  <c:v>0.551009224929075</c:v>
                </c:pt>
                <c:pt idx="220">
                  <c:v>0.37798743820729896</c:v>
                </c:pt>
                <c:pt idx="221">
                  <c:v>0.14485498248029671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  <c:pt idx="231">
                  <c:v>45809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6.3897658416431256</c:v>
                </c:pt>
                <c:pt idx="225">
                  <c:v>6.213356342513606</c:v>
                </c:pt>
                <c:pt idx="226">
                  <c:v>6.2096719882171527</c:v>
                </c:pt>
                <c:pt idx="227">
                  <c:v>6.510165804412722</c:v>
                </c:pt>
                <c:pt idx="228">
                  <c:v>6.2729396224703464</c:v>
                </c:pt>
                <c:pt idx="229">
                  <c:v>6.2108063218643963</c:v>
                </c:pt>
                <c:pt idx="230">
                  <c:v>6.0031761858436568</c:v>
                </c:pt>
                <c:pt idx="231">
                  <c:v>5.6338917463860412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  <c:pt idx="231">
                  <c:v>45809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1.678545718350847</c:v>
                </c:pt>
                <c:pt idx="225">
                  <c:v>3.1441383383592267</c:v>
                </c:pt>
                <c:pt idx="226">
                  <c:v>2.4257229717794928</c:v>
                </c:pt>
                <c:pt idx="227">
                  <c:v>1.796679982079084</c:v>
                </c:pt>
                <c:pt idx="228">
                  <c:v>1.7427628027712387</c:v>
                </c:pt>
                <c:pt idx="229">
                  <c:v>2.707559034814139</c:v>
                </c:pt>
                <c:pt idx="230">
                  <c:v>3.8852711867122309</c:v>
                </c:pt>
                <c:pt idx="231">
                  <c:v>3.3646173459654705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  <c:pt idx="231">
                  <c:v>45809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1.7757966010675261</c:v>
                </c:pt>
                <c:pt idx="225">
                  <c:v>1.93428704535809</c:v>
                </c:pt>
                <c:pt idx="226">
                  <c:v>1.9054662422579298</c:v>
                </c:pt>
                <c:pt idx="227">
                  <c:v>1.7166952970392799</c:v>
                </c:pt>
                <c:pt idx="228">
                  <c:v>1.6126972741973731</c:v>
                </c:pt>
                <c:pt idx="229">
                  <c:v>2.0955080746142016</c:v>
                </c:pt>
                <c:pt idx="230">
                  <c:v>2.3065451302733777</c:v>
                </c:pt>
                <c:pt idx="231">
                  <c:v>2.5968298945321351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  <c:pt idx="231">
                  <c:v>45809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3.7950872382298968</c:v>
                </c:pt>
                <c:pt idx="225">
                  <c:v>4.9732419172544979</c:v>
                </c:pt>
                <c:pt idx="226">
                  <c:v>4.0937107960378825</c:v>
                </c:pt>
                <c:pt idx="227">
                  <c:v>3.3233371715040647</c:v>
                </c:pt>
                <c:pt idx="228">
                  <c:v>3.0374760208193408</c:v>
                </c:pt>
                <c:pt idx="229">
                  <c:v>3.8428701153771812</c:v>
                </c:pt>
                <c:pt idx="230">
                  <c:v>4.3826731397696506</c:v>
                </c:pt>
                <c:pt idx="231">
                  <c:v>3.7104979115857333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  <c:pt idx="230">
                  <c:v>45778</c:v>
                </c:pt>
                <c:pt idx="231">
                  <c:v>45809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11.082478612384563</c:v>
                </c:pt>
                <c:pt idx="225">
                  <c:v>20.002693348160918</c:v>
                </c:pt>
                <c:pt idx="226">
                  <c:v>10.032174848859228</c:v>
                </c:pt>
                <c:pt idx="227">
                  <c:v>0.88348744779069932</c:v>
                </c:pt>
                <c:pt idx="228">
                  <c:v>-2.0608970342569819</c:v>
                </c:pt>
                <c:pt idx="229">
                  <c:v>2.6274417953204789</c:v>
                </c:pt>
                <c:pt idx="230">
                  <c:v>2.2467583856097946</c:v>
                </c:pt>
                <c:pt idx="231">
                  <c:v>-2.6847758481523272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  <c:pt idx="227">
                  <c:v>4.4000000000000004</c:v>
                </c:pt>
                <c:pt idx="228">
                  <c:v>4.45</c:v>
                </c:pt>
                <c:pt idx="229">
                  <c:v>4.41</c:v>
                </c:pt>
                <c:pt idx="230">
                  <c:v>4.38</c:v>
                </c:pt>
                <c:pt idx="231">
                  <c:v>4.38</c:v>
                </c:pt>
                <c:pt idx="232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  <c:pt idx="230">
                  <c:v>5.95</c:v>
                </c:pt>
                <c:pt idx="231">
                  <c:v>6.11</c:v>
                </c:pt>
                <c:pt idx="232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  <c:pt idx="230">
                  <c:v>9.06</c:v>
                </c:pt>
                <c:pt idx="231">
                  <c:v>9.2799999999999994</c:v>
                </c:pt>
                <c:pt idx="232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  <c:pt idx="230">
                  <c:v>24.38</c:v>
                </c:pt>
                <c:pt idx="231">
                  <c:v>24.19</c:v>
                </c:pt>
                <c:pt idx="232">
                  <c:v>23.55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  <c:pt idx="227" formatCode="0.00">
                  <c:v>1051.3499999999999</c:v>
                </c:pt>
                <c:pt idx="228" formatCode="0.00">
                  <c:v>1079.1600000000001</c:v>
                </c:pt>
                <c:pt idx="229" formatCode="0.00">
                  <c:v>1084.17</c:v>
                </c:pt>
                <c:pt idx="230" formatCode="0.00">
                  <c:v>1104.1199999999999</c:v>
                </c:pt>
                <c:pt idx="231" formatCode="0.00">
                  <c:v>1081.6300000000001</c:v>
                </c:pt>
                <c:pt idx="232" formatCode="0.00">
                  <c:v>1051.1300000000001</c:v>
                </c:pt>
                <c:pt idx="233" formatCode="0.00">
                  <c:v>1024.0899999999999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  <c:pt idx="227" formatCode="0.00">
                  <c:v>581.57000000000005</c:v>
                </c:pt>
                <c:pt idx="228" formatCode="0.00">
                  <c:v>482.94</c:v>
                </c:pt>
                <c:pt idx="229" formatCode="0.00">
                  <c:v>398.48</c:v>
                </c:pt>
                <c:pt idx="230" formatCode="0.00">
                  <c:v>557.73</c:v>
                </c:pt>
                <c:pt idx="231" formatCode="0.00">
                  <c:v>491.11</c:v>
                </c:pt>
                <c:pt idx="232" formatCode="0.00">
                  <c:v>422.63</c:v>
                </c:pt>
                <c:pt idx="233" formatCode="0.00">
                  <c:v>471.53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  <c:pt idx="227" formatCode="0.00">
                  <c:v>638.94000000000005</c:v>
                </c:pt>
                <c:pt idx="228" formatCode="0.00">
                  <c:v>629.86</c:v>
                </c:pt>
                <c:pt idx="229" formatCode="0.00">
                  <c:v>578.66</c:v>
                </c:pt>
                <c:pt idx="230" formatCode="0.00">
                  <c:v>605.42999999999995</c:v>
                </c:pt>
                <c:pt idx="231" formatCode="0.00">
                  <c:v>588.48</c:v>
                </c:pt>
                <c:pt idx="232" formatCode="0.00">
                  <c:v>570.99</c:v>
                </c:pt>
                <c:pt idx="233" formatCode="0.00">
                  <c:v>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  <c:pt idx="227" formatCode="0.00">
                  <c:v>511.87</c:v>
                </c:pt>
                <c:pt idx="228" formatCode="0.00">
                  <c:v>528.22</c:v>
                </c:pt>
                <c:pt idx="229" formatCode="0.00">
                  <c:v>425.65</c:v>
                </c:pt>
                <c:pt idx="230" formatCode="0.00">
                  <c:v>674.5</c:v>
                </c:pt>
                <c:pt idx="231" formatCode="0.00">
                  <c:v>550.84</c:v>
                </c:pt>
                <c:pt idx="232" formatCode="0.00">
                  <c:v>546.91999999999996</c:v>
                </c:pt>
                <c:pt idx="233" formatCode="0.00">
                  <c:v>565.16999999999996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  <c:pt idx="227">
                  <c:v>2783.73</c:v>
                </c:pt>
                <c:pt idx="228">
                  <c:v>2720.18</c:v>
                </c:pt>
                <c:pt idx="229">
                  <c:v>2486.96</c:v>
                </c:pt>
                <c:pt idx="230">
                  <c:v>2941.78</c:v>
                </c:pt>
                <c:pt idx="231">
                  <c:v>2712.06</c:v>
                </c:pt>
                <c:pt idx="232">
                  <c:v>2591.67</c:v>
                </c:pt>
                <c:pt idx="233">
                  <c:v>2632.4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  <c:pt idx="227" formatCode="0.00">
                  <c:v>2456.88</c:v>
                </c:pt>
                <c:pt idx="228" formatCode="0.00">
                  <c:v>2465.94</c:v>
                </c:pt>
                <c:pt idx="229" formatCode="0.00">
                  <c:v>2126.2600000000002</c:v>
                </c:pt>
                <c:pt idx="230" formatCode="0.00">
                  <c:v>1738.85</c:v>
                </c:pt>
                <c:pt idx="231" formatCode="0.00">
                  <c:v>2371.2399999999998</c:v>
                </c:pt>
                <c:pt idx="232" formatCode="0.00">
                  <c:v>1952.36</c:v>
                </c:pt>
                <c:pt idx="233" formatCode="0.00">
                  <c:v>1640.2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  <c:pt idx="227">
                  <c:v>92.75</c:v>
                </c:pt>
                <c:pt idx="228">
                  <c:v>95.19</c:v>
                </c:pt>
                <c:pt idx="229">
                  <c:v>91.47</c:v>
                </c:pt>
                <c:pt idx="230">
                  <c:v>103.48</c:v>
                </c:pt>
                <c:pt idx="231">
                  <c:v>99.73</c:v>
                </c:pt>
                <c:pt idx="232">
                  <c:v>102.4</c:v>
                </c:pt>
                <c:pt idx="23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  <c:pt idx="227" formatCode="0.00">
                  <c:v>4282.25</c:v>
                </c:pt>
                <c:pt idx="228" formatCode="0.00">
                  <c:v>3740.24</c:v>
                </c:pt>
                <c:pt idx="229" formatCode="0.00">
                  <c:v>3091.03</c:v>
                </c:pt>
                <c:pt idx="230" formatCode="0.00">
                  <c:v>3458.63</c:v>
                </c:pt>
                <c:pt idx="231" formatCode="0.00">
                  <c:v>3701.9</c:v>
                </c:pt>
                <c:pt idx="232" formatCode="0.00">
                  <c:v>3229.8</c:v>
                </c:pt>
                <c:pt idx="233" formatCode="0.00">
                  <c:v>4167.54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  <c:pt idx="227">
                  <c:v>6831.88</c:v>
                </c:pt>
                <c:pt idx="228">
                  <c:v>6301.37</c:v>
                </c:pt>
                <c:pt idx="229">
                  <c:v>5308.76</c:v>
                </c:pt>
                <c:pt idx="230">
                  <c:v>5300.96</c:v>
                </c:pt>
                <c:pt idx="231">
                  <c:v>6172.87</c:v>
                </c:pt>
                <c:pt idx="232">
                  <c:v>5284.56</c:v>
                </c:pt>
                <c:pt idx="233">
                  <c:v>5902.74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  <c:pt idx="227" formatCode="0.00">
                  <c:v>1625.05</c:v>
                </c:pt>
                <c:pt idx="228" formatCode="0.00">
                  <c:v>1159.1500000000001</c:v>
                </c:pt>
                <c:pt idx="229" formatCode="0.00">
                  <c:v>816.03</c:v>
                </c:pt>
                <c:pt idx="230" formatCode="0.00">
                  <c:v>1036.1199999999999</c:v>
                </c:pt>
                <c:pt idx="231" formatCode="0.00">
                  <c:v>799.66</c:v>
                </c:pt>
                <c:pt idx="232" formatCode="0.00">
                  <c:v>891.12</c:v>
                </c:pt>
                <c:pt idx="233" formatCode="0.00">
                  <c:v>1056.54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  <c:pt idx="227" formatCode="0.00">
                  <c:v>756.52</c:v>
                </c:pt>
                <c:pt idx="228" formatCode="0.00">
                  <c:v>867.28</c:v>
                </c:pt>
                <c:pt idx="229" formatCode="0.00">
                  <c:v>600.34</c:v>
                </c:pt>
                <c:pt idx="230" formatCode="0.00">
                  <c:v>580.97</c:v>
                </c:pt>
                <c:pt idx="231" formatCode="0.00">
                  <c:v>522.86</c:v>
                </c:pt>
                <c:pt idx="232" formatCode="0.00">
                  <c:v>675.07</c:v>
                </c:pt>
                <c:pt idx="233" formatCode="0.00">
                  <c:v>644.35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  <c:pt idx="227">
                  <c:v>2381.5700000000002</c:v>
                </c:pt>
                <c:pt idx="228">
                  <c:v>2026.43</c:v>
                </c:pt>
                <c:pt idx="229">
                  <c:v>1416.37</c:v>
                </c:pt>
                <c:pt idx="230">
                  <c:v>1617.09</c:v>
                </c:pt>
                <c:pt idx="231">
                  <c:v>1322.52</c:v>
                </c:pt>
                <c:pt idx="232">
                  <c:v>1566.19</c:v>
                </c:pt>
                <c:pt idx="233">
                  <c:v>1700.89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  <c:pt idx="228">
                  <c:v>18523.599999999999</c:v>
                </c:pt>
                <c:pt idx="229">
                  <c:v>14814.12</c:v>
                </c:pt>
                <c:pt idx="230">
                  <c:v>17259.18</c:v>
                </c:pt>
                <c:pt idx="231">
                  <c:v>16849.650000000001</c:v>
                </c:pt>
                <c:pt idx="232">
                  <c:v>17567.759999999998</c:v>
                </c:pt>
                <c:pt idx="233">
                  <c:v>17412.099999999999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  <c:pt idx="228">
                  <c:v>4.63</c:v>
                </c:pt>
                <c:pt idx="229">
                  <c:v>4.5999999999999996</c:v>
                </c:pt>
                <c:pt idx="230">
                  <c:v>4.6100000000000003</c:v>
                </c:pt>
                <c:pt idx="231">
                  <c:v>4.55</c:v>
                </c:pt>
                <c:pt idx="232">
                  <c:v>4.53</c:v>
                </c:pt>
                <c:pt idx="233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  <c:pt idx="228">
                  <c:v>2972.04</c:v>
                </c:pt>
                <c:pt idx="229">
                  <c:v>2633.45</c:v>
                </c:pt>
                <c:pt idx="230">
                  <c:v>2703.51</c:v>
                </c:pt>
                <c:pt idx="231">
                  <c:v>2928.85</c:v>
                </c:pt>
                <c:pt idx="232">
                  <c:v>3056.08</c:v>
                </c:pt>
                <c:pt idx="233">
                  <c:v>2600.08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  <c:pt idx="228">
                  <c:v>4.91</c:v>
                </c:pt>
                <c:pt idx="229">
                  <c:v>5.03</c:v>
                </c:pt>
                <c:pt idx="230">
                  <c:v>4.93</c:v>
                </c:pt>
                <c:pt idx="231">
                  <c:v>4.8499999999999996</c:v>
                </c:pt>
                <c:pt idx="232">
                  <c:v>4.84</c:v>
                </c:pt>
                <c:pt idx="233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  <c:pt idx="228">
                  <c:v>1433.28</c:v>
                </c:pt>
                <c:pt idx="229">
                  <c:v>922.58</c:v>
                </c:pt>
                <c:pt idx="230">
                  <c:v>791.13</c:v>
                </c:pt>
                <c:pt idx="231">
                  <c:v>1809.74</c:v>
                </c:pt>
                <c:pt idx="232">
                  <c:v>1391.32</c:v>
                </c:pt>
                <c:pt idx="233">
                  <c:v>1212.3599999999999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  <c:pt idx="228">
                  <c:v>5.36</c:v>
                </c:pt>
                <c:pt idx="229">
                  <c:v>5.63</c:v>
                </c:pt>
                <c:pt idx="230">
                  <c:v>5.52</c:v>
                </c:pt>
                <c:pt idx="231">
                  <c:v>5.14</c:v>
                </c:pt>
                <c:pt idx="232">
                  <c:v>5.0999999999999996</c:v>
                </c:pt>
                <c:pt idx="233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  <c:pt idx="230">
                  <c:v>11</c:v>
                </c:pt>
                <c:pt idx="231">
                  <c:v>5</c:v>
                </c:pt>
                <c:pt idx="232">
                  <c:v>399.72</c:v>
                </c:pt>
                <c:pt idx="233">
                  <c:v>71.040000000000006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  <c:pt idx="232">
                  <c:v>45778</c:v>
                </c:pt>
                <c:pt idx="233">
                  <c:v>45809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  <c:pt idx="230">
                  <c:v>5.96</c:v>
                </c:pt>
                <c:pt idx="231">
                  <c:v>5.84</c:v>
                </c:pt>
                <c:pt idx="232">
                  <c:v>5.78</c:v>
                </c:pt>
                <c:pt idx="233">
                  <c:v>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  <c:pt idx="227">
                  <c:v>11.754924600577903</c:v>
                </c:pt>
                <c:pt idx="228">
                  <c:v>13.209038746099656</c:v>
                </c:pt>
                <c:pt idx="229">
                  <c:v>11.346037977007116</c:v>
                </c:pt>
                <c:pt idx="230">
                  <c:v>12.112233173307377</c:v>
                </c:pt>
                <c:pt idx="231">
                  <c:v>11.846997225727042</c:v>
                </c:pt>
                <c:pt idx="232">
                  <c:v>11.363648723598237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  <c:pt idx="227">
                  <c:v>1.9351829658331436</c:v>
                </c:pt>
                <c:pt idx="228">
                  <c:v>1.8265963264387044</c:v>
                </c:pt>
                <c:pt idx="229">
                  <c:v>1.5944459816845584</c:v>
                </c:pt>
                <c:pt idx="230">
                  <c:v>1.8796493440410613</c:v>
                </c:pt>
                <c:pt idx="231">
                  <c:v>1.8688103809512786</c:v>
                </c:pt>
                <c:pt idx="232">
                  <c:v>1.7410999848047408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  <c:pt idx="227">
                  <c:v>7.7708466351491463</c:v>
                </c:pt>
                <c:pt idx="228">
                  <c:v>7.8458902435101479</c:v>
                </c:pt>
                <c:pt idx="229">
                  <c:v>6.9355937561612349</c:v>
                </c:pt>
                <c:pt idx="230">
                  <c:v>7.2560235393022277</c:v>
                </c:pt>
                <c:pt idx="231">
                  <c:v>7.2726774242090997</c:v>
                </c:pt>
                <c:pt idx="232">
                  <c:v>7.1809537684242519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  <c:pt idx="227">
                  <c:v>3.0797848671779073</c:v>
                </c:pt>
                <c:pt idx="228">
                  <c:v>2.7606935777012893</c:v>
                </c:pt>
                <c:pt idx="229">
                  <c:v>3.4759295392585439</c:v>
                </c:pt>
                <c:pt idx="230">
                  <c:v>3.1319192053273159</c:v>
                </c:pt>
                <c:pt idx="231">
                  <c:v>3.199214097473829</c:v>
                </c:pt>
                <c:pt idx="232">
                  <c:v>3.2612567618902899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  <c:pt idx="230">
                  <c:v>24.38</c:v>
                </c:pt>
                <c:pt idx="231">
                  <c:v>24.19</c:v>
                </c:pt>
                <c:pt idx="232">
                  <c:v>23.55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  <c:pt idx="227">
                  <c:v>4.4729470258054995</c:v>
                </c:pt>
                <c:pt idx="228">
                  <c:v>4.8783231489085965</c:v>
                </c:pt>
                <c:pt idx="229">
                  <c:v>4.5136307385831991</c:v>
                </c:pt>
                <c:pt idx="230">
                  <c:v>4.5482055510645774</c:v>
                </c:pt>
                <c:pt idx="231">
                  <c:v>4.5663536037058901</c:v>
                </c:pt>
                <c:pt idx="232">
                  <c:v>3.5011740310432105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  <c:pt idx="227">
                  <c:v>0.3767495957228349</c:v>
                </c:pt>
                <c:pt idx="228">
                  <c:v>0.44729111883000927</c:v>
                </c:pt>
                <c:pt idx="229">
                  <c:v>0.48021641363073858</c:v>
                </c:pt>
                <c:pt idx="230">
                  <c:v>0.40665105534378665</c:v>
                </c:pt>
                <c:pt idx="231">
                  <c:v>0.46427782067002737</c:v>
                </c:pt>
                <c:pt idx="232">
                  <c:v>0.39302086827473348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  <c:pt idx="227">
                  <c:v>4.1193051034933674</c:v>
                </c:pt>
                <c:pt idx="228">
                  <c:v>4.0874009373186961</c:v>
                </c:pt>
                <c:pt idx="229">
                  <c:v>4.645469047115995</c:v>
                </c:pt>
                <c:pt idx="230">
                  <c:v>4.107978136588005</c:v>
                </c:pt>
                <c:pt idx="231">
                  <c:v>4.2476781416049771</c:v>
                </c:pt>
                <c:pt idx="232">
                  <c:v>4.7657350654103015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  <c:pt idx="230">
                  <c:v>9.06</c:v>
                </c:pt>
                <c:pt idx="231">
                  <c:v>9.2799999999999994</c:v>
                </c:pt>
                <c:pt idx="232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  <c:pt idx="227">
                  <c:v>3.426374708230731</c:v>
                </c:pt>
                <c:pt idx="228">
                  <c:v>3.3358611803412952</c:v>
                </c:pt>
                <c:pt idx="229">
                  <c:v>3.6201312233703749</c:v>
                </c:pt>
                <c:pt idx="230">
                  <c:v>3.4585905695187971</c:v>
                </c:pt>
                <c:pt idx="231">
                  <c:v>3.4309078719695569</c:v>
                </c:pt>
                <c:pt idx="232">
                  <c:v>3.4661225593659784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  <c:pt idx="227">
                  <c:v>2.6021438687741494</c:v>
                </c:pt>
                <c:pt idx="228">
                  <c:v>2.6533521608054396</c:v>
                </c:pt>
                <c:pt idx="229">
                  <c:v>2.3747668342516497</c:v>
                </c:pt>
                <c:pt idx="230">
                  <c:v>2.4867596709312525</c:v>
                </c:pt>
                <c:pt idx="231">
                  <c:v>2.6809872365421819</c:v>
                </c:pt>
                <c:pt idx="232">
                  <c:v>2.1138774406340208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  <c:pt idx="231">
                  <c:v>45778</c:v>
                </c:pt>
                <c:pt idx="232">
                  <c:v>45809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  <c:pt idx="230">
                  <c:v>5.95</c:v>
                </c:pt>
                <c:pt idx="231">
                  <c:v>6.11</c:v>
                </c:pt>
                <c:pt idx="232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809"/>
          <c:min val="450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5.emf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476696" y="16519368"/>
          <a:ext cx="1960687" cy="332038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386918" y="19897849"/>
          <a:ext cx="1559590" cy="293229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841191" y="19897849"/>
          <a:ext cx="1598644" cy="283704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43"/>
  <sheetViews>
    <sheetView showGridLines="0" tabSelected="1" zoomScale="85" zoomScaleNormal="85" workbookViewId="0">
      <pane xSplit="1" ySplit="7" topLeftCell="B222" activePane="bottomRight" state="frozen"/>
      <selection pane="topRight" activeCell="B1" sqref="B1"/>
      <selection pane="bottomLeft" activeCell="A8" sqref="A8"/>
      <selection pane="bottomRight" activeCell="A241" sqref="A241"/>
    </sheetView>
  </sheetViews>
  <sheetFormatPr baseColWidth="10" defaultColWidth="11.453125" defaultRowHeight="14.5" x14ac:dyDescent="0.35"/>
  <cols>
    <col min="1" max="1" width="11.453125" style="1"/>
    <col min="2" max="6" width="13" customWidth="1"/>
    <col min="7" max="9" width="11.7265625" bestFit="1" customWidth="1"/>
    <col min="10" max="12" width="11.7265625" customWidth="1"/>
    <col min="13" max="13" width="11.7265625" bestFit="1" customWidth="1"/>
    <col min="14" max="15" width="11.7265625" customWidth="1"/>
    <col min="16" max="16" width="11.7265625" bestFit="1" customWidth="1"/>
    <col min="17" max="18" width="11.54296875" bestFit="1" customWidth="1"/>
    <col min="19" max="20" width="11.54296875" customWidth="1"/>
    <col min="21" max="21" width="11.54296875" bestFit="1" customWidth="1"/>
    <col min="22" max="23" width="11.54296875" customWidth="1"/>
    <col min="24" max="27" width="11.54296875" bestFit="1" customWidth="1"/>
    <col min="28" max="29" width="11.54296875" customWidth="1"/>
    <col min="30" max="30" width="11.54296875" bestFit="1" customWidth="1"/>
    <col min="31" max="32" width="14.26953125" customWidth="1"/>
    <col min="33" max="33" width="11.54296875" customWidth="1"/>
    <col min="34" max="41" width="15.7265625" customWidth="1"/>
    <col min="43" max="43" width="15" customWidth="1"/>
    <col min="44" max="44" width="13.1796875" customWidth="1"/>
  </cols>
  <sheetData>
    <row r="1" spans="1:44" ht="33" customHeight="1" x14ac:dyDescent="0.55000000000000004">
      <c r="B1" s="76" t="s">
        <v>61</v>
      </c>
      <c r="C1" s="76"/>
      <c r="D1" s="76"/>
      <c r="E1" s="76"/>
      <c r="F1" s="76"/>
      <c r="G1" s="77" t="s">
        <v>62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8"/>
      <c r="AF1" s="79"/>
      <c r="AG1" s="41"/>
      <c r="AH1" s="76" t="s">
        <v>77</v>
      </c>
      <c r="AI1" s="76"/>
      <c r="AJ1" s="76"/>
      <c r="AK1" s="76"/>
      <c r="AL1" s="76"/>
      <c r="AM1" s="76"/>
      <c r="AN1" s="76"/>
      <c r="AO1" s="76"/>
    </row>
    <row r="2" spans="1:44" s="3" customFormat="1" ht="18.75" customHeight="1" x14ac:dyDescent="0.35">
      <c r="A2" s="2"/>
      <c r="B2" s="80" t="s">
        <v>16</v>
      </c>
      <c r="C2" s="80"/>
      <c r="D2" s="80"/>
      <c r="E2" s="80"/>
      <c r="F2" s="80"/>
      <c r="G2" s="81" t="s">
        <v>35</v>
      </c>
      <c r="H2" s="82"/>
      <c r="I2" s="80"/>
      <c r="J2" s="80"/>
      <c r="K2" s="80"/>
      <c r="L2" s="80"/>
      <c r="M2" s="80"/>
      <c r="N2" s="80"/>
      <c r="O2" s="80"/>
      <c r="P2" s="80"/>
      <c r="Q2" s="83" t="s">
        <v>68</v>
      </c>
      <c r="R2" s="80"/>
      <c r="S2" s="80"/>
      <c r="T2" s="80"/>
      <c r="U2" s="80"/>
      <c r="V2" s="80"/>
      <c r="W2" s="80"/>
      <c r="X2" s="84"/>
      <c r="Y2" s="81" t="s">
        <v>67</v>
      </c>
      <c r="Z2" s="82"/>
      <c r="AA2" s="80"/>
      <c r="AB2" s="80"/>
      <c r="AC2" s="80"/>
      <c r="AD2" s="80"/>
      <c r="AE2" s="83" t="s">
        <v>38</v>
      </c>
      <c r="AF2" s="84"/>
      <c r="AG2" s="42"/>
      <c r="AH2" s="85" t="s">
        <v>20</v>
      </c>
      <c r="AI2" s="86"/>
      <c r="AJ2" s="85" t="s">
        <v>21</v>
      </c>
      <c r="AK2" s="86"/>
      <c r="AL2" s="85" t="s">
        <v>22</v>
      </c>
      <c r="AM2" s="86"/>
      <c r="AN2" s="85" t="s">
        <v>23</v>
      </c>
      <c r="AO2" s="86"/>
    </row>
    <row r="3" spans="1:44" s="3" customFormat="1" ht="26" x14ac:dyDescent="0.3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5" t="s">
        <v>63</v>
      </c>
      <c r="H3" s="96"/>
      <c r="I3" s="95" t="s">
        <v>69</v>
      </c>
      <c r="J3" s="99"/>
      <c r="K3" s="99" t="s">
        <v>70</v>
      </c>
      <c r="L3" s="99"/>
      <c r="M3" s="99" t="s">
        <v>71</v>
      </c>
      <c r="N3" s="99"/>
      <c r="O3" s="99" t="s">
        <v>72</v>
      </c>
      <c r="P3" s="96"/>
      <c r="Q3" s="97" t="s">
        <v>42</v>
      </c>
      <c r="R3" s="98"/>
      <c r="S3" s="95" t="s">
        <v>73</v>
      </c>
      <c r="T3" s="99"/>
      <c r="U3" s="99" t="s">
        <v>71</v>
      </c>
      <c r="V3" s="99"/>
      <c r="W3" s="99" t="s">
        <v>72</v>
      </c>
      <c r="X3" s="96"/>
      <c r="Y3" s="95" t="s">
        <v>66</v>
      </c>
      <c r="Z3" s="96"/>
      <c r="AA3" s="95" t="s">
        <v>74</v>
      </c>
      <c r="AB3" s="99"/>
      <c r="AC3" s="99" t="s">
        <v>75</v>
      </c>
      <c r="AD3" s="96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3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35">
      <c r="A5" s="2"/>
      <c r="B5" s="87" t="s">
        <v>50</v>
      </c>
      <c r="C5" s="88"/>
      <c r="D5" s="88"/>
      <c r="E5" s="88"/>
      <c r="F5" s="89"/>
      <c r="G5" s="87" t="s">
        <v>76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H5" s="87" t="s">
        <v>51</v>
      </c>
      <c r="AI5" s="88"/>
      <c r="AJ5" s="88"/>
      <c r="AK5" s="88"/>
      <c r="AL5" s="88"/>
      <c r="AM5" s="88"/>
      <c r="AN5" s="88"/>
      <c r="AO5" s="89"/>
    </row>
    <row r="6" spans="1:44" s="3" customFormat="1" ht="15" customHeight="1" x14ac:dyDescent="0.35">
      <c r="A6" s="2"/>
      <c r="B6" s="90" t="s">
        <v>154</v>
      </c>
      <c r="C6" s="91"/>
      <c r="D6" s="91"/>
      <c r="E6" s="91"/>
      <c r="F6" s="92"/>
      <c r="G6" s="93" t="s">
        <v>44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4"/>
      <c r="AH6" s="90" t="s">
        <v>44</v>
      </c>
      <c r="AI6" s="91"/>
      <c r="AJ6" s="91"/>
      <c r="AK6" s="91"/>
      <c r="AL6" s="91"/>
      <c r="AM6" s="91"/>
      <c r="AN6" s="91"/>
      <c r="AO6" s="92"/>
    </row>
    <row r="7" spans="1:44" s="4" customFormat="1" x14ac:dyDescent="0.3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35">
      <c r="A8" s="17">
        <v>38718</v>
      </c>
      <c r="B8" s="44">
        <f>[1]!FAMEData(B7, "2006", "2025", 0,"Monthly", "Down", "No Heading", "Normal")</f>
        <v>25877.188999999998</v>
      </c>
      <c r="C8" s="44">
        <f>[1]!FAMEData(C7, "2006", "2025", 0,"Monthly", "Down", "No Heading", "Normal")</f>
        <v>5571.0029999999997</v>
      </c>
      <c r="D8" s="44">
        <f>[1]!FAMEData(D7, "2006", "2025", 0,"Monthly", "Down", "No Heading", "Normal")</f>
        <v>9317.4879999999994</v>
      </c>
      <c r="E8" s="45">
        <f>[1]!FAMEData(E7, "2006", "2025", 0,"Monthly", "Down", "No Heading", "Normal")</f>
        <v>3905.4259999999999</v>
      </c>
      <c r="F8" s="44">
        <f>[1]!FAMEData(F7, "2006", "2025", 0,"Monthly", "Down", "No Heading", "Normal")</f>
        <v>44671.106</v>
      </c>
      <c r="G8" s="12">
        <f>[1]!FAMEData(G7, "2006", "2025", 0,"Monthly", "Down", "No Heading", "Normal")</f>
        <v>26.840105511345499</v>
      </c>
      <c r="H8" s="7" t="str">
        <f>[1]!FAMEData(H7, "2006", "2025", 0,"Monthly", "Down", "No Heading", "Normal")</f>
        <v/>
      </c>
      <c r="I8" s="5" t="str">
        <f>[1]!FAMEData(I7, "2006", "2025", 0,"Monthly", "Down", "No Heading", "Normal")</f>
        <v/>
      </c>
      <c r="J8" s="5" t="str">
        <f>[1]!FAMEData(J7, "2006", "2025", 0,"Monthly", "Down", "No Heading", "Normal")</f>
        <v/>
      </c>
      <c r="K8" s="5" t="str">
        <f>[1]!FAMEData(K7, "2006", "2025", 0,"Monthly", "Down", "No Heading", "Normal")</f>
        <v/>
      </c>
      <c r="L8" s="5" t="str">
        <f>[1]!FAMEData(L7, "2006", "2025", 0,"Monthly", "Down", "No Heading", "Normal")</f>
        <v/>
      </c>
      <c r="M8" s="44" t="str">
        <f>[1]!FAMEData(M7, "2006", "2025", 0,"Monthly", "Down", "No Heading", "Normal")</f>
        <v/>
      </c>
      <c r="N8" s="44" t="str">
        <f>[1]!FAMEData(N7, "2006", "2025", 0,"Monthly", "Down", "No Heading", "Normal")</f>
        <v/>
      </c>
      <c r="O8" s="44" t="str">
        <f>[1]!FAMEData(O7, "2006", "2025", 0,"Monthly", "Down", "No Heading", "Normal")</f>
        <v/>
      </c>
      <c r="P8" s="44" t="str">
        <f>[1]!FAMEData(P7, "2006", "2025", 0,"Monthly", "Down", "No Heading", "Normal")</f>
        <v/>
      </c>
      <c r="Q8" s="12">
        <f>[1]!FAMEData(Q7, "2006", "2025", 0,"Monthly", "Down", "No Heading", "Normal")</f>
        <v>10.2731725726366</v>
      </c>
      <c r="R8" s="7" t="str">
        <f>[1]!FAMEData(R7, "2006", "2025", 0,"Monthly", "Down", "No Heading", "Normal")</f>
        <v/>
      </c>
      <c r="S8" s="5" t="str">
        <f>[1]!FAMEData(S7, "2006", "2025", 0,"Monthly", "Down", "No Heading", "Normal")</f>
        <v/>
      </c>
      <c r="T8" s="5" t="str">
        <f>[1]!FAMEData(T7, "2006", "2025", 0,"Monthly", "Down", "No Heading", "Normal")</f>
        <v/>
      </c>
      <c r="U8" s="44" t="str">
        <f>[1]!FAMEData(U7, "2006", "2025", 0,"Monthly", "Down", "No Heading", "Normal")</f>
        <v/>
      </c>
      <c r="V8" s="44" t="str">
        <f>[1]!FAMEData(V7, "2006", "2025", 0,"Monthly", "Down", "No Heading", "Normal")</f>
        <v/>
      </c>
      <c r="W8" s="44" t="str">
        <f>[1]!FAMEData(W7, "2006", "2025", 0,"Monthly", "Down", "No Heading", "Normal")</f>
        <v/>
      </c>
      <c r="X8" s="44" t="str">
        <f>[1]!FAMEData(X7, "2006", "2025", 0,"Monthly", "Down", "No Heading", "Normal")</f>
        <v/>
      </c>
      <c r="Y8" s="12">
        <f>[1]!FAMEData(Y7, "2006", "2025", 0,"Monthly", "Down", "No Heading", "Normal")</f>
        <v>5.28923438819597</v>
      </c>
      <c r="Z8" s="7" t="str">
        <f>[1]!FAMEData(Z7, "2006", "2025", 0,"Monthly", "Down", "No Heading", "Normal")</f>
        <v/>
      </c>
      <c r="AA8" s="44" t="str">
        <f>[1]!FAMEData(AA7, "2006", "2025", 0,"Monthly", "Down", "No Heading", "Normal")</f>
        <v/>
      </c>
      <c r="AB8" s="44" t="str">
        <f>[1]!FAMEData(AB7, "2006", "2025", 0,"Monthly", "Down", "No Heading", "Normal")</f>
        <v/>
      </c>
      <c r="AC8" s="44" t="str">
        <f>[1]!FAMEData(AC7, "2006", "2025", 0,"Monthly", "Down", "No Heading", "Normal")</f>
        <v/>
      </c>
      <c r="AD8" s="44" t="str">
        <f>[1]!FAMEData(AD7, "2006", "2025", 0,"Monthly", "Down", "No Heading", "Normal")</f>
        <v/>
      </c>
      <c r="AE8" s="12">
        <f>[1]!FAMEData(AE7, "2006", "2025", 0,"Monthly", "Down", "No Heading", "Normal")</f>
        <v>5.31</v>
      </c>
      <c r="AF8" s="7" t="str">
        <f>[1]!FAMEData(AF7, "2006", "2025", 0,"Monthly", "Down", "No Heading", "Normal")</f>
        <v/>
      </c>
      <c r="AG8" s="5"/>
      <c r="AH8" s="12">
        <f>[1]!FAMEData(AH7, "2006", "2025", 0,"Monthly", "Down", "No Heading", "Normal")</f>
        <v>4.92</v>
      </c>
      <c r="AI8" s="5" t="str">
        <f>[1]!FAMEData(AI7, "2006", "2025", 0,"Monthly", "Down", "No Heading", "Normal")</f>
        <v/>
      </c>
      <c r="AJ8" s="12">
        <f>[1]!FAMEData(AJ7, "2006", "2025", 0,"Monthly", "Down", "No Heading", "Normal")</f>
        <v>5.52</v>
      </c>
      <c r="AK8" s="5" t="str">
        <f>[1]!FAMEData(AK7, "2006", "2025", 0,"Monthly", "Down", "No Heading", "Normal")</f>
        <v/>
      </c>
      <c r="AL8" s="12">
        <f>[1]!FAMEData(AL7, "2006", "2025", 0,"Monthly", "Down", "No Heading", "Normal")</f>
        <v>6.24</v>
      </c>
      <c r="AM8" s="5" t="str">
        <f>[1]!FAMEData(AM7, "2006", "2025", 0,"Monthly", "Down", "No Heading", "Normal")</f>
        <v/>
      </c>
      <c r="AN8" s="12">
        <f>[1]!FAMEData(AN7, "2006", "2025", 0,"Monthly", "Down", "No Heading", "Normal")</f>
        <v>6.36</v>
      </c>
      <c r="AO8" s="7" t="str">
        <f>[1]!FAMEData(AO7, "2006", "2025", 0,"Monthly", "Down", "No Heading", "Normal")</f>
        <v/>
      </c>
      <c r="AQ8" s="73"/>
      <c r="AR8" s="73"/>
    </row>
    <row r="9" spans="1:44" s="4" customFormat="1" x14ac:dyDescent="0.3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3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3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3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3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3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3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3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3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3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3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3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3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3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3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3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3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3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3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3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3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3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3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3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3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3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3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3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3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3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3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3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3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3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3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3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3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3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3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3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3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3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3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3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3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3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3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3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3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3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3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3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3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3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3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3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3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3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3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3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3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3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3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3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3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3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3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3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3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3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3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3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3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3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3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3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3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3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3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3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3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3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3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3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3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3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3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3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3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3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3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3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3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3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3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3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3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3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3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3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3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3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3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3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3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3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3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3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3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3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3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3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3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3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3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3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3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3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3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3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3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3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3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3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3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3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3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3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3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3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3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3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3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3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3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3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3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3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3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3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3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3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3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3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3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3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3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3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3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3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3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3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3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3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3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3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3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3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3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3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3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3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3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3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3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3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3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3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3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3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3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3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3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3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3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3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3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3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3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3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3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3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3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3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3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3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3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3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3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3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3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3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3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3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3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3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3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3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3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3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3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3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3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3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3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3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3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3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3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3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3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3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3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3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3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3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3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3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3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3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3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3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3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3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35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35">
      <c r="A234" s="16">
        <v>45597</v>
      </c>
      <c r="B234" s="44">
        <v>125960.0278</v>
      </c>
      <c r="C234" s="44">
        <v>20460.054646000001</v>
      </c>
      <c r="D234" s="44">
        <v>84758.530962999997</v>
      </c>
      <c r="E234" s="45">
        <v>14645.537834999999</v>
      </c>
      <c r="F234" s="44">
        <v>245824.15124000001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  <row r="235" spans="1:44" x14ac:dyDescent="0.35">
      <c r="A235" s="16">
        <v>45627</v>
      </c>
      <c r="B235" s="44">
        <v>127908.42937</v>
      </c>
      <c r="C235" s="44">
        <v>20459.424793999999</v>
      </c>
      <c r="D235" s="44">
        <v>85364.326801000003</v>
      </c>
      <c r="E235" s="45">
        <v>15023.059179</v>
      </c>
      <c r="F235" s="44">
        <v>248755.24014000001</v>
      </c>
      <c r="G235" s="12">
        <v>23.17</v>
      </c>
      <c r="H235" s="7">
        <v>2783.73</v>
      </c>
      <c r="I235" s="46">
        <v>29.18</v>
      </c>
      <c r="J235" s="46">
        <v>1051.3499999999999</v>
      </c>
      <c r="K235" s="46">
        <v>7.61</v>
      </c>
      <c r="L235" s="46">
        <v>581.57000000000005</v>
      </c>
      <c r="M235" s="46">
        <v>15.93</v>
      </c>
      <c r="N235" s="46">
        <v>511.87</v>
      </c>
      <c r="O235" s="46">
        <v>33.24</v>
      </c>
      <c r="P235" s="46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6">
        <v>6.83</v>
      </c>
      <c r="V235" s="46">
        <v>4282.25</v>
      </c>
      <c r="W235" s="46">
        <v>11.22</v>
      </c>
      <c r="X235" s="46">
        <v>2456.88</v>
      </c>
      <c r="Y235" s="12">
        <v>5.86</v>
      </c>
      <c r="Z235" s="7">
        <v>2381.5700000000002</v>
      </c>
      <c r="AA235" s="46">
        <v>5.81</v>
      </c>
      <c r="AB235" s="46">
        <v>1625.05</v>
      </c>
      <c r="AC235" s="46">
        <v>5.96</v>
      </c>
      <c r="AD235" s="46">
        <v>756.52</v>
      </c>
      <c r="AE235" s="52">
        <v>4.37</v>
      </c>
      <c r="AF235" s="51">
        <v>493.77</v>
      </c>
      <c r="AG235" s="48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3"/>
      <c r="AR235" s="73"/>
    </row>
    <row r="236" spans="1:44" x14ac:dyDescent="0.35">
      <c r="A236" s="17">
        <v>45658</v>
      </c>
      <c r="B236" s="44">
        <v>126834.83202</v>
      </c>
      <c r="C236" s="44">
        <v>20548.142034</v>
      </c>
      <c r="D236" s="44">
        <v>85435.283676000006</v>
      </c>
      <c r="E236" s="45">
        <v>14908.934594</v>
      </c>
      <c r="F236" s="44">
        <v>247727.19232</v>
      </c>
      <c r="G236" s="12">
        <v>24.54</v>
      </c>
      <c r="H236" s="7">
        <v>2720.18</v>
      </c>
      <c r="I236" s="46">
        <v>29.63</v>
      </c>
      <c r="J236" s="46">
        <v>1079.1600000000001</v>
      </c>
      <c r="K236" s="46">
        <v>10.9</v>
      </c>
      <c r="L236" s="46">
        <v>482.94</v>
      </c>
      <c r="M236" s="46">
        <v>15.86</v>
      </c>
      <c r="N236" s="46">
        <v>528.22</v>
      </c>
      <c r="O236" s="46">
        <v>33.56</v>
      </c>
      <c r="P236" s="46">
        <v>629.86</v>
      </c>
      <c r="Q236" s="12">
        <v>8.9700000000000006</v>
      </c>
      <c r="R236" s="7">
        <v>6301.37</v>
      </c>
      <c r="S236" s="5">
        <v>24.94</v>
      </c>
      <c r="T236" s="5">
        <v>95.19</v>
      </c>
      <c r="U236" s="46">
        <v>6.94</v>
      </c>
      <c r="V236" s="46">
        <v>3740.24</v>
      </c>
      <c r="W236" s="46">
        <v>11.43</v>
      </c>
      <c r="X236" s="46">
        <v>2465.94</v>
      </c>
      <c r="Y236" s="12">
        <v>6.03</v>
      </c>
      <c r="Z236" s="7">
        <v>2026.43</v>
      </c>
      <c r="AA236" s="46">
        <v>5.99</v>
      </c>
      <c r="AB236" s="46">
        <v>1159.1500000000001</v>
      </c>
      <c r="AC236" s="46">
        <v>6.08</v>
      </c>
      <c r="AD236" s="46">
        <v>867.28</v>
      </c>
      <c r="AE236" s="52">
        <v>4.4000000000000004</v>
      </c>
      <c r="AF236" s="51">
        <v>437.29</v>
      </c>
      <c r="AG236" s="48"/>
      <c r="AH236" s="12">
        <v>4.63</v>
      </c>
      <c r="AI236" s="5">
        <v>18523.599999999999</v>
      </c>
      <c r="AJ236" s="12">
        <v>4.91</v>
      </c>
      <c r="AK236" s="5">
        <v>2972.04</v>
      </c>
      <c r="AL236" s="12">
        <v>5.36</v>
      </c>
      <c r="AM236" s="5">
        <v>1433.28</v>
      </c>
      <c r="AN236" s="12"/>
      <c r="AO236" s="7"/>
      <c r="AP236" s="5"/>
      <c r="AQ236" s="73"/>
      <c r="AR236" s="73"/>
    </row>
    <row r="237" spans="1:44" x14ac:dyDescent="0.35">
      <c r="A237" s="16">
        <v>45689</v>
      </c>
      <c r="B237" s="44">
        <v>127137.14853999999</v>
      </c>
      <c r="C237" s="44">
        <v>20527.088397</v>
      </c>
      <c r="D237" s="44">
        <v>86045.781143999993</v>
      </c>
      <c r="E237" s="45">
        <v>14207.406679</v>
      </c>
      <c r="F237" s="44">
        <v>247917.42475999999</v>
      </c>
      <c r="G237" s="12">
        <v>25.64</v>
      </c>
      <c r="H237" s="7">
        <v>2486.96</v>
      </c>
      <c r="I237" s="46">
        <v>30.3</v>
      </c>
      <c r="J237" s="46">
        <v>1084.17</v>
      </c>
      <c r="K237" s="46">
        <v>11.4</v>
      </c>
      <c r="L237" s="46">
        <v>398.48</v>
      </c>
      <c r="M237" s="46">
        <v>16.13</v>
      </c>
      <c r="N237" s="46">
        <v>425.65</v>
      </c>
      <c r="O237" s="46">
        <v>33.72</v>
      </c>
      <c r="P237" s="46">
        <v>578.66</v>
      </c>
      <c r="Q237" s="12">
        <v>9.41</v>
      </c>
      <c r="R237" s="7">
        <v>5308.76</v>
      </c>
      <c r="S237" s="5">
        <v>25.96</v>
      </c>
      <c r="T237" s="5">
        <v>91.47</v>
      </c>
      <c r="U237" s="46">
        <v>7.02</v>
      </c>
      <c r="V237" s="46">
        <v>3091.03</v>
      </c>
      <c r="W237" s="46">
        <v>12.18</v>
      </c>
      <c r="X237" s="46">
        <v>2126.2600000000002</v>
      </c>
      <c r="Y237" s="12">
        <v>5.99</v>
      </c>
      <c r="Z237" s="7">
        <v>1416.37</v>
      </c>
      <c r="AA237" s="46">
        <v>5.79</v>
      </c>
      <c r="AB237" s="46">
        <v>816.03</v>
      </c>
      <c r="AC237" s="46">
        <v>6.26</v>
      </c>
      <c r="AD237" s="46">
        <v>600.34</v>
      </c>
      <c r="AE237" s="52">
        <v>4.45</v>
      </c>
      <c r="AF237" s="51">
        <v>351.82</v>
      </c>
      <c r="AG237" s="48"/>
      <c r="AH237" s="12">
        <v>4.5999999999999996</v>
      </c>
      <c r="AI237" s="5">
        <v>14814.12</v>
      </c>
      <c r="AJ237" s="12">
        <v>5.03</v>
      </c>
      <c r="AK237" s="5">
        <v>2633.45</v>
      </c>
      <c r="AL237" s="12">
        <v>5.63</v>
      </c>
      <c r="AM237" s="5">
        <v>922.58</v>
      </c>
      <c r="AN237" s="12"/>
      <c r="AO237" s="7"/>
      <c r="AP237" s="5"/>
      <c r="AQ237" s="73"/>
      <c r="AR237" s="73"/>
    </row>
    <row r="238" spans="1:44" x14ac:dyDescent="0.35">
      <c r="A238" s="16">
        <v>45717</v>
      </c>
      <c r="B238" s="44">
        <v>127670.27217</v>
      </c>
      <c r="C238" s="44">
        <v>20592.657095999999</v>
      </c>
      <c r="D238" s="44">
        <v>86548.795450999998</v>
      </c>
      <c r="E238" s="45">
        <v>13861.300819</v>
      </c>
      <c r="F238" s="44">
        <v>248673.02554</v>
      </c>
      <c r="G238" s="12">
        <v>23.35</v>
      </c>
      <c r="H238" s="7">
        <v>2941.78</v>
      </c>
      <c r="I238" s="46">
        <v>30.23</v>
      </c>
      <c r="J238" s="46">
        <v>1104.1199999999999</v>
      </c>
      <c r="K238" s="46">
        <v>8.41</v>
      </c>
      <c r="L238" s="46">
        <v>557.73</v>
      </c>
      <c r="M238" s="46">
        <v>15.16</v>
      </c>
      <c r="N238" s="46">
        <v>674.5</v>
      </c>
      <c r="O238" s="46">
        <v>33.700000000000003</v>
      </c>
      <c r="P238" s="46">
        <v>605.42999999999995</v>
      </c>
      <c r="Q238" s="12">
        <v>9.64</v>
      </c>
      <c r="R238" s="7">
        <v>5300.96</v>
      </c>
      <c r="S238" s="5">
        <v>24.6</v>
      </c>
      <c r="T238" s="5">
        <v>103.48</v>
      </c>
      <c r="U238" s="46">
        <v>7.12</v>
      </c>
      <c r="V238" s="46">
        <v>3458.63</v>
      </c>
      <c r="W238" s="46">
        <v>13.76</v>
      </c>
      <c r="X238" s="46">
        <v>1738.85</v>
      </c>
      <c r="Y238" s="12">
        <v>5.99</v>
      </c>
      <c r="Z238" s="7">
        <v>1617.09</v>
      </c>
      <c r="AA238" s="46">
        <v>5.65</v>
      </c>
      <c r="AB238" s="46">
        <v>1036.1199999999999</v>
      </c>
      <c r="AC238" s="46">
        <v>6.61</v>
      </c>
      <c r="AD238" s="46">
        <v>580.97</v>
      </c>
      <c r="AE238" s="52">
        <v>4.41</v>
      </c>
      <c r="AF238" s="51">
        <v>407.7</v>
      </c>
      <c r="AG238" s="48"/>
      <c r="AH238" s="12">
        <v>4.6100000000000003</v>
      </c>
      <c r="AI238" s="5">
        <v>17259.18</v>
      </c>
      <c r="AJ238" s="12">
        <v>4.93</v>
      </c>
      <c r="AK238" s="5">
        <v>2703.51</v>
      </c>
      <c r="AL238" s="12">
        <v>5.52</v>
      </c>
      <c r="AM238" s="5">
        <v>791.13</v>
      </c>
      <c r="AN238" s="12">
        <v>5.96</v>
      </c>
      <c r="AO238" s="7">
        <v>11</v>
      </c>
      <c r="AP238" s="5"/>
      <c r="AQ238" s="73"/>
      <c r="AR238" s="73"/>
    </row>
    <row r="239" spans="1:44" x14ac:dyDescent="0.35">
      <c r="A239" s="16">
        <v>45748</v>
      </c>
      <c r="B239" s="44">
        <v>128236.40700000001</v>
      </c>
      <c r="C239" s="44">
        <v>20622.720728</v>
      </c>
      <c r="D239" s="44">
        <v>87025.687298000004</v>
      </c>
      <c r="E239" s="45">
        <v>14333.251439</v>
      </c>
      <c r="F239" s="44">
        <v>250218.06646999999</v>
      </c>
      <c r="G239" s="12">
        <v>24.38</v>
      </c>
      <c r="H239" s="7">
        <v>2712.06</v>
      </c>
      <c r="I239" s="46">
        <v>30.37</v>
      </c>
      <c r="J239" s="46">
        <v>1081.6300000000001</v>
      </c>
      <c r="K239" s="46">
        <v>10.38</v>
      </c>
      <c r="L239" s="46">
        <v>491.11</v>
      </c>
      <c r="M239" s="46">
        <v>15.42</v>
      </c>
      <c r="N239" s="46">
        <v>550.84</v>
      </c>
      <c r="O239" s="46">
        <v>33.44</v>
      </c>
      <c r="P239" s="46">
        <v>588.48</v>
      </c>
      <c r="Q239" s="12">
        <v>9.06</v>
      </c>
      <c r="R239" s="7">
        <v>6172.87</v>
      </c>
      <c r="S239" s="5">
        <v>25.17</v>
      </c>
      <c r="T239" s="5">
        <v>99.73</v>
      </c>
      <c r="U239" s="46">
        <v>6.85</v>
      </c>
      <c r="V239" s="46">
        <v>3701.9</v>
      </c>
      <c r="W239" s="46">
        <v>11.84</v>
      </c>
      <c r="X239" s="46">
        <v>2371.2399999999998</v>
      </c>
      <c r="Y239" s="12">
        <v>5.95</v>
      </c>
      <c r="Z239" s="7">
        <v>1322.52</v>
      </c>
      <c r="AA239" s="46">
        <v>5.72</v>
      </c>
      <c r="AB239" s="46">
        <v>799.66</v>
      </c>
      <c r="AC239" s="46">
        <v>6.29</v>
      </c>
      <c r="AD239" s="46">
        <v>522.86</v>
      </c>
      <c r="AE239" s="52">
        <v>4.38</v>
      </c>
      <c r="AF239" s="51">
        <v>395.33</v>
      </c>
      <c r="AG239" s="48"/>
      <c r="AH239" s="12">
        <v>4.55</v>
      </c>
      <c r="AI239" s="5">
        <v>16849.650000000001</v>
      </c>
      <c r="AJ239" s="12">
        <v>4.8499999999999996</v>
      </c>
      <c r="AK239" s="5">
        <v>2928.85</v>
      </c>
      <c r="AL239" s="12">
        <v>5.14</v>
      </c>
      <c r="AM239" s="5">
        <v>1809.74</v>
      </c>
      <c r="AN239" s="12">
        <v>5.84</v>
      </c>
      <c r="AO239" s="7">
        <v>5</v>
      </c>
      <c r="AP239" s="5"/>
      <c r="AQ239" s="73"/>
      <c r="AR239" s="73"/>
    </row>
    <row r="240" spans="1:44" x14ac:dyDescent="0.35">
      <c r="A240" s="16">
        <v>45778</v>
      </c>
      <c r="B240" s="44">
        <v>128221.32191</v>
      </c>
      <c r="C240" s="44">
        <v>20664.646106</v>
      </c>
      <c r="D240" s="44">
        <v>87354.633463999999</v>
      </c>
      <c r="E240" s="45">
        <v>14463.625085</v>
      </c>
      <c r="F240" s="44">
        <v>250704.22656000001</v>
      </c>
      <c r="G240" s="12">
        <v>24.19</v>
      </c>
      <c r="H240" s="7">
        <v>2591.67</v>
      </c>
      <c r="I240" s="46">
        <v>29.21</v>
      </c>
      <c r="J240" s="46">
        <v>1051.1300000000001</v>
      </c>
      <c r="K240" s="46">
        <v>11.46</v>
      </c>
      <c r="L240" s="46">
        <v>422.63</v>
      </c>
      <c r="M240" s="46">
        <v>15.16</v>
      </c>
      <c r="N240" s="46">
        <v>546.91999999999996</v>
      </c>
      <c r="O240" s="46">
        <v>33.01</v>
      </c>
      <c r="P240" s="46">
        <v>570.99</v>
      </c>
      <c r="Q240" s="12">
        <v>9.2799999999999994</v>
      </c>
      <c r="R240" s="7">
        <v>5284.56</v>
      </c>
      <c r="S240" s="5">
        <v>23.96</v>
      </c>
      <c r="T240" s="5">
        <v>102.4</v>
      </c>
      <c r="U240" s="46">
        <v>6.95</v>
      </c>
      <c r="V240" s="46">
        <v>3229.8</v>
      </c>
      <c r="W240" s="46">
        <v>12.36</v>
      </c>
      <c r="X240" s="46">
        <v>1952.36</v>
      </c>
      <c r="Y240" s="12">
        <v>6.11</v>
      </c>
      <c r="Z240" s="7">
        <v>1566.19</v>
      </c>
      <c r="AA240" s="46">
        <v>6.03</v>
      </c>
      <c r="AB240" s="46">
        <v>891.12</v>
      </c>
      <c r="AC240" s="46">
        <v>6.22</v>
      </c>
      <c r="AD240" s="46">
        <v>675.07</v>
      </c>
      <c r="AE240" s="52">
        <v>4.38</v>
      </c>
      <c r="AF240" s="51">
        <v>397.73</v>
      </c>
      <c r="AG240" s="48"/>
      <c r="AH240" s="12">
        <v>4.53</v>
      </c>
      <c r="AI240" s="5">
        <v>17567.759999999998</v>
      </c>
      <c r="AJ240" s="12">
        <v>4.84</v>
      </c>
      <c r="AK240" s="5">
        <v>3056.08</v>
      </c>
      <c r="AL240" s="12">
        <v>5.0999999999999996</v>
      </c>
      <c r="AM240" s="5">
        <v>1391.32</v>
      </c>
      <c r="AN240" s="12">
        <v>5.78</v>
      </c>
      <c r="AO240" s="7">
        <v>399.72</v>
      </c>
      <c r="AP240" s="5"/>
      <c r="AQ240" s="73"/>
      <c r="AR240" s="73"/>
    </row>
    <row r="241" spans="1:44" x14ac:dyDescent="0.35">
      <c r="A241" s="16">
        <v>45809</v>
      </c>
      <c r="B241" s="44">
        <v>127956.11485</v>
      </c>
      <c r="C241" s="44">
        <v>20700.223425</v>
      </c>
      <c r="D241" s="44">
        <v>87481.171002999996</v>
      </c>
      <c r="E241" s="45">
        <v>14303.754675</v>
      </c>
      <c r="F241" s="44">
        <v>250441.26396000001</v>
      </c>
      <c r="G241" s="12">
        <v>23.55</v>
      </c>
      <c r="H241" s="7">
        <v>2632.4</v>
      </c>
      <c r="I241" s="46">
        <v>29.21</v>
      </c>
      <c r="J241" s="46">
        <v>1024.0899999999999</v>
      </c>
      <c r="K241" s="46">
        <v>9.7200000000000006</v>
      </c>
      <c r="L241" s="46">
        <v>471.53</v>
      </c>
      <c r="M241" s="46">
        <v>15.19</v>
      </c>
      <c r="N241" s="46">
        <v>565.16999999999996</v>
      </c>
      <c r="O241" s="46">
        <v>33.07</v>
      </c>
      <c r="P241" s="46">
        <v>571.61</v>
      </c>
      <c r="Q241" s="12">
        <v>8.66</v>
      </c>
      <c r="R241" s="7">
        <v>5902.74</v>
      </c>
      <c r="S241" s="5">
        <v>24.42</v>
      </c>
      <c r="T241" s="5">
        <v>95</v>
      </c>
      <c r="U241" s="46">
        <v>6.75</v>
      </c>
      <c r="V241" s="46">
        <v>4167.54</v>
      </c>
      <c r="W241" s="46">
        <v>12.6</v>
      </c>
      <c r="X241" s="46">
        <v>1640.2</v>
      </c>
      <c r="Y241" s="12">
        <v>5.58</v>
      </c>
      <c r="Z241" s="7">
        <v>1700.89</v>
      </c>
      <c r="AA241" s="46">
        <v>5.58</v>
      </c>
      <c r="AB241" s="46">
        <v>1056.54</v>
      </c>
      <c r="AC241" s="46">
        <v>5.58</v>
      </c>
      <c r="AD241" s="46">
        <v>644.35</v>
      </c>
      <c r="AE241" s="52">
        <v>4.3899999999999997</v>
      </c>
      <c r="AF241" s="51">
        <v>446.49</v>
      </c>
      <c r="AG241" s="48"/>
      <c r="AH241" s="12">
        <v>4.54</v>
      </c>
      <c r="AI241" s="5">
        <v>17412.099999999999</v>
      </c>
      <c r="AJ241" s="12">
        <v>4.7300000000000004</v>
      </c>
      <c r="AK241" s="5">
        <v>2600.08</v>
      </c>
      <c r="AL241" s="12">
        <v>5.0199999999999996</v>
      </c>
      <c r="AM241" s="5">
        <v>1212.3599999999999</v>
      </c>
      <c r="AN241" s="12">
        <v>5.73</v>
      </c>
      <c r="AO241" s="7">
        <v>71.040000000000006</v>
      </c>
      <c r="AP241" s="5"/>
      <c r="AQ241" s="73"/>
      <c r="AR241" s="73"/>
    </row>
    <row r="243" spans="1:44" x14ac:dyDescent="0.35">
      <c r="B243" s="44"/>
      <c r="C243" s="44"/>
      <c r="D243" s="44"/>
      <c r="E243" s="44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40"/>
  <sheetViews>
    <sheetView showGridLines="0" zoomScaleNormal="100" workbookViewId="0">
      <pane ySplit="5" topLeftCell="A224" activePane="bottomLeft" state="frozen"/>
      <selection pane="bottomLeft" activeCell="A240" sqref="A240"/>
    </sheetView>
  </sheetViews>
  <sheetFormatPr baseColWidth="10" defaultColWidth="11.453125" defaultRowHeight="14.5" x14ac:dyDescent="0.35"/>
  <cols>
    <col min="1" max="1" width="11.453125" style="1"/>
    <col min="2" max="7" width="14.26953125" customWidth="1"/>
    <col min="8" max="18" width="13" customWidth="1"/>
    <col min="19" max="19" width="18.7265625" customWidth="1"/>
    <col min="20" max="20" width="11.54296875" customWidth="1"/>
  </cols>
  <sheetData>
    <row r="1" spans="1:22" ht="31.5" customHeight="1" x14ac:dyDescent="0.55000000000000004">
      <c r="B1" s="76" t="s">
        <v>18</v>
      </c>
      <c r="C1" s="76"/>
      <c r="D1" s="76"/>
      <c r="E1" s="76"/>
      <c r="F1" s="100"/>
      <c r="G1" s="49"/>
      <c r="H1" s="76" t="s">
        <v>19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100"/>
    </row>
    <row r="2" spans="1:22" s="3" customFormat="1" ht="15.75" customHeight="1" x14ac:dyDescent="0.35">
      <c r="A2" s="2"/>
      <c r="B2" s="80" t="s">
        <v>16</v>
      </c>
      <c r="C2" s="80"/>
      <c r="D2" s="80"/>
      <c r="E2" s="80"/>
      <c r="F2" s="80"/>
      <c r="G2" s="83" t="s">
        <v>78</v>
      </c>
      <c r="H2" s="82"/>
      <c r="I2" s="82"/>
      <c r="J2" s="82"/>
      <c r="K2" s="101"/>
      <c r="L2" s="83" t="s">
        <v>79</v>
      </c>
      <c r="M2" s="80"/>
      <c r="N2" s="80"/>
      <c r="O2" s="84"/>
      <c r="P2" s="83" t="s">
        <v>80</v>
      </c>
      <c r="Q2" s="80"/>
      <c r="R2" s="84"/>
      <c r="S2" s="53" t="s">
        <v>81</v>
      </c>
    </row>
    <row r="3" spans="1:22" s="3" customFormat="1" ht="26" x14ac:dyDescent="0.3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35">
      <c r="A4" s="28"/>
      <c r="B4" s="103" t="s">
        <v>47</v>
      </c>
      <c r="C4" s="104"/>
      <c r="D4" s="104"/>
      <c r="E4" s="104"/>
      <c r="F4" s="104"/>
      <c r="G4" s="103" t="s">
        <v>82</v>
      </c>
      <c r="H4" s="88"/>
      <c r="I4" s="88"/>
      <c r="J4" s="88"/>
      <c r="K4" s="88"/>
      <c r="L4" s="104"/>
      <c r="M4" s="104"/>
      <c r="N4" s="104"/>
      <c r="O4" s="104"/>
      <c r="P4" s="104"/>
      <c r="Q4" s="104"/>
      <c r="R4" s="104"/>
      <c r="S4" s="105"/>
    </row>
    <row r="5" spans="1:22" ht="15" customHeight="1" x14ac:dyDescent="0.35">
      <c r="A5" s="2"/>
      <c r="B5" s="90" t="s">
        <v>154</v>
      </c>
      <c r="C5" s="91"/>
      <c r="D5" s="91"/>
      <c r="E5" s="91"/>
      <c r="F5" s="91"/>
      <c r="G5" s="102" t="s">
        <v>44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</row>
    <row r="6" spans="1:22" s="3" customFormat="1" ht="34.5" customHeight="1" x14ac:dyDescent="0.3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3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3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3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3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3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3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3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3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3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3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3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3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3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3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3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3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3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3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3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3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3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3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3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3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3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3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3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3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3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3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3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3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3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3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3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3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3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3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3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3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3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3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3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3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3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3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3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3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3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3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3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3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3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3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3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3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3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3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3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3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3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3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3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3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3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3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3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3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3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3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3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3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3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3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3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3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3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3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3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3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3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3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3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3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3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3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3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3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3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3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3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3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3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3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3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3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3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3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3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3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3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3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3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3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3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3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3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3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3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3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3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3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3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3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3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3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3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3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3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3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3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3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3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3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3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3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3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3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3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3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3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3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3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3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3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3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3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3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3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3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3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3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3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3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3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3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3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3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3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3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3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3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3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3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3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3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3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3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3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3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3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3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3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3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3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3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3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3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3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3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3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3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3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3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3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3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3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3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3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3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3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3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3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3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3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3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3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3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3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3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3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3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3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3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3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3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3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3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3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3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3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3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3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3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3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3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3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3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3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3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3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3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3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3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3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3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3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3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3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3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3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3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3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3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3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3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35">
      <c r="A233" s="16">
        <v>45597</v>
      </c>
      <c r="B233" s="5">
        <f>+'Base original'!B234/'Base original'!B222*100-100</f>
        <v>1.678545718350847</v>
      </c>
      <c r="C233" s="5">
        <f>+'Base original'!C234/'Base original'!C222*100-100</f>
        <v>1.7757966010675261</v>
      </c>
      <c r="D233" s="5">
        <f>+'Base original'!D234/'Base original'!D222*100-100</f>
        <v>6.3897658416431256</v>
      </c>
      <c r="E233" s="5">
        <f>+'Base original'!E234/'Base original'!E222*100-100</f>
        <v>11.082478612384563</v>
      </c>
      <c r="F233" s="7">
        <f>+'Base original'!F234/'Base original'!F222*100-100</f>
        <v>3.7950872382298968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35">
      <c r="A234" s="16">
        <v>45627</v>
      </c>
      <c r="B234" s="5">
        <f>+'Base original'!B235/'Base original'!B223*100-100</f>
        <v>3.1441383383592267</v>
      </c>
      <c r="C234" s="5">
        <f>+'Base original'!C235/'Base original'!C223*100-100</f>
        <v>1.93428704535809</v>
      </c>
      <c r="D234" s="5">
        <f>+'Base original'!D235/'Base original'!D223*100-100</f>
        <v>6.213356342513606</v>
      </c>
      <c r="E234" s="5">
        <f>+'Base original'!E235/'Base original'!E223*100-100</f>
        <v>20.002693348160918</v>
      </c>
      <c r="F234" s="7">
        <f>+'Base original'!F235/'Base original'!F223*100-100</f>
        <v>4.9732419172544979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5" spans="1:19" x14ac:dyDescent="0.35">
      <c r="A235" s="17">
        <v>45658</v>
      </c>
      <c r="B235" s="5">
        <f>+'Base original'!B236/'Base original'!B224*100-100</f>
        <v>2.4257229717794928</v>
      </c>
      <c r="C235" s="5">
        <f>+'Base original'!C236/'Base original'!C224*100-100</f>
        <v>1.9054662422579298</v>
      </c>
      <c r="D235" s="5">
        <f>+'Base original'!D236/'Base original'!D224*100-100</f>
        <v>6.2096719882171527</v>
      </c>
      <c r="E235" s="5">
        <f>+'Base original'!E236/'Base original'!E224*100-100</f>
        <v>10.032174848859228</v>
      </c>
      <c r="F235" s="7">
        <f>+'Base original'!F236/'Base original'!F224*100-100</f>
        <v>4.0937107960378825</v>
      </c>
      <c r="G235" s="7">
        <f>+'Base original'!G236</f>
        <v>24.54</v>
      </c>
      <c r="H235" s="5">
        <f>+'Base original'!J236/'Base original'!$H236*'Base original'!I236</f>
        <v>11.754924600577903</v>
      </c>
      <c r="I235" s="5">
        <f>+'Base original'!L236/'Base original'!$H236*'Base original'!K236</f>
        <v>1.9351829658331436</v>
      </c>
      <c r="J235" s="5">
        <f>+'Base original'!N236/'Base original'!$H236*'Base original'!M236</f>
        <v>3.0797848671779073</v>
      </c>
      <c r="K235" s="7">
        <f>+'Base original'!P236/'Base original'!$H236*'Base original'!O236</f>
        <v>7.7708466351491463</v>
      </c>
      <c r="L235" s="7">
        <f>+'Base original'!Q236</f>
        <v>8.9700000000000006</v>
      </c>
      <c r="M235" s="5">
        <f>+'Base original'!T236/'Base original'!$R236*'Base original'!S236</f>
        <v>0.3767495957228349</v>
      </c>
      <c r="N235" s="5">
        <f>+'Base original'!V236/'Base original'!$R236*'Base original'!U236</f>
        <v>4.1193051034933674</v>
      </c>
      <c r="O235" s="7">
        <f>+'Base original'!X236/'Base original'!$R236*'Base original'!W236</f>
        <v>4.4729470258054995</v>
      </c>
      <c r="P235" s="7">
        <f>+'Base original'!Y236</f>
        <v>6.03</v>
      </c>
      <c r="Q235" s="5">
        <f>+'Base original'!AB236/'Base original'!$Z236*'Base original'!AA236</f>
        <v>3.426374708230731</v>
      </c>
      <c r="R235" s="7">
        <f>+'Base original'!AD236/'Base original'!$Z236*'Base original'!AC236</f>
        <v>2.6021438687741494</v>
      </c>
      <c r="S235" s="8">
        <f>+'Base original'!AE236</f>
        <v>4.4000000000000004</v>
      </c>
    </row>
    <row r="236" spans="1:19" x14ac:dyDescent="0.35">
      <c r="A236" s="16">
        <v>45689</v>
      </c>
      <c r="B236" s="5">
        <f>+'Base original'!B237/'Base original'!B225*100-100</f>
        <v>1.796679982079084</v>
      </c>
      <c r="C236" s="5">
        <f>+'Base original'!C237/'Base original'!C225*100-100</f>
        <v>1.7166952970392799</v>
      </c>
      <c r="D236" s="5">
        <f>+'Base original'!D237/'Base original'!D225*100-100</f>
        <v>6.510165804412722</v>
      </c>
      <c r="E236" s="5">
        <f>+'Base original'!E237/'Base original'!E225*100-100</f>
        <v>0.88348744779069932</v>
      </c>
      <c r="F236" s="7">
        <f>+'Base original'!F237/'Base original'!F225*100-100</f>
        <v>3.3233371715040647</v>
      </c>
      <c r="G236" s="7">
        <f>+'Base original'!G237</f>
        <v>25.64</v>
      </c>
      <c r="H236" s="5">
        <f>+'Base original'!J237/'Base original'!$H237*'Base original'!I237</f>
        <v>13.209038746099656</v>
      </c>
      <c r="I236" s="5">
        <f>+'Base original'!L237/'Base original'!$H237*'Base original'!K237</f>
        <v>1.8265963264387044</v>
      </c>
      <c r="J236" s="5">
        <f>+'Base original'!N237/'Base original'!$H237*'Base original'!M237</f>
        <v>2.7606935777012893</v>
      </c>
      <c r="K236" s="7">
        <f>+'Base original'!P237/'Base original'!$H237*'Base original'!O237</f>
        <v>7.8458902435101479</v>
      </c>
      <c r="L236" s="7">
        <f>+'Base original'!Q237</f>
        <v>9.41</v>
      </c>
      <c r="M236" s="5">
        <f>+'Base original'!T237/'Base original'!$R237*'Base original'!S237</f>
        <v>0.44729111883000927</v>
      </c>
      <c r="N236" s="5">
        <f>+'Base original'!V237/'Base original'!$R237*'Base original'!U237</f>
        <v>4.0874009373186961</v>
      </c>
      <c r="O236" s="7">
        <f>+'Base original'!X237/'Base original'!$R237*'Base original'!W237</f>
        <v>4.8783231489085965</v>
      </c>
      <c r="P236" s="7">
        <f>+'Base original'!Y237</f>
        <v>5.99</v>
      </c>
      <c r="Q236" s="5">
        <f>+'Base original'!AB237/'Base original'!$Z237*'Base original'!AA237</f>
        <v>3.3358611803412952</v>
      </c>
      <c r="R236" s="7">
        <f>+'Base original'!AD237/'Base original'!$Z237*'Base original'!AC237</f>
        <v>2.6533521608054396</v>
      </c>
      <c r="S236" s="8">
        <f>+'Base original'!AE237</f>
        <v>4.45</v>
      </c>
    </row>
    <row r="237" spans="1:19" x14ac:dyDescent="0.35">
      <c r="A237" s="16">
        <v>45717</v>
      </c>
      <c r="B237" s="5">
        <f>+'Base original'!B238/'Base original'!B226*100-100</f>
        <v>1.7427628027712387</v>
      </c>
      <c r="C237" s="5">
        <f>+'Base original'!C238/'Base original'!C226*100-100</f>
        <v>1.6126972741973731</v>
      </c>
      <c r="D237" s="5">
        <f>+'Base original'!D238/'Base original'!D226*100-100</f>
        <v>6.2729396224703464</v>
      </c>
      <c r="E237" s="5">
        <f>+'Base original'!E238/'Base original'!E226*100-100</f>
        <v>-2.0608970342569819</v>
      </c>
      <c r="F237" s="7">
        <f>+'Base original'!F238/'Base original'!F226*100-100</f>
        <v>3.0374760208193408</v>
      </c>
      <c r="G237" s="7">
        <f>+'Base original'!G238</f>
        <v>23.35</v>
      </c>
      <c r="H237" s="5">
        <f>+'Base original'!J238/'Base original'!$H238*'Base original'!I238</f>
        <v>11.346037977007116</v>
      </c>
      <c r="I237" s="5">
        <f>+'Base original'!L238/'Base original'!$H238*'Base original'!K238</f>
        <v>1.5944459816845584</v>
      </c>
      <c r="J237" s="5">
        <f>+'Base original'!N238/'Base original'!$H238*'Base original'!M238</f>
        <v>3.4759295392585439</v>
      </c>
      <c r="K237" s="7">
        <f>+'Base original'!P238/'Base original'!$H238*'Base original'!O238</f>
        <v>6.9355937561612349</v>
      </c>
      <c r="L237" s="7">
        <f>+'Base original'!Q238</f>
        <v>9.64</v>
      </c>
      <c r="M237" s="5">
        <f>+'Base original'!T238/'Base original'!$R238*'Base original'!S238</f>
        <v>0.48021641363073858</v>
      </c>
      <c r="N237" s="5">
        <f>+'Base original'!V238/'Base original'!$R238*'Base original'!U238</f>
        <v>4.645469047115995</v>
      </c>
      <c r="O237" s="7">
        <f>+'Base original'!X238/'Base original'!$R238*'Base original'!W238</f>
        <v>4.5136307385831991</v>
      </c>
      <c r="P237" s="7">
        <f>+'Base original'!Y238</f>
        <v>5.99</v>
      </c>
      <c r="Q237" s="5">
        <f>+'Base original'!AB238/'Base original'!$Z238*'Base original'!AA238</f>
        <v>3.6201312233703749</v>
      </c>
      <c r="R237" s="7">
        <f>+'Base original'!AD238/'Base original'!$Z238*'Base original'!AC238</f>
        <v>2.3747668342516497</v>
      </c>
      <c r="S237" s="8">
        <f>+'Base original'!AE238</f>
        <v>4.41</v>
      </c>
    </row>
    <row r="238" spans="1:19" x14ac:dyDescent="0.35">
      <c r="A238" s="16">
        <v>45748</v>
      </c>
      <c r="B238" s="5">
        <f>+'Base original'!B239/'Base original'!B227*100-100</f>
        <v>2.707559034814139</v>
      </c>
      <c r="C238" s="5">
        <f>+'Base original'!C239/'Base original'!C227*100-100</f>
        <v>2.0955080746142016</v>
      </c>
      <c r="D238" s="5">
        <f>+'Base original'!D239/'Base original'!D227*100-100</f>
        <v>6.2108063218643963</v>
      </c>
      <c r="E238" s="5">
        <f>+'Base original'!E239/'Base original'!E227*100-100</f>
        <v>2.6274417953204789</v>
      </c>
      <c r="F238" s="7">
        <f>+'Base original'!F239/'Base original'!F227*100-100</f>
        <v>3.8428701153771812</v>
      </c>
      <c r="G238" s="7">
        <f>+'Base original'!G239</f>
        <v>24.38</v>
      </c>
      <c r="H238" s="5">
        <f>+'Base original'!J239/'Base original'!$H239*'Base original'!I239</f>
        <v>12.112233173307377</v>
      </c>
      <c r="I238" s="5">
        <f>+'Base original'!L239/'Base original'!$H239*'Base original'!K239</f>
        <v>1.8796493440410613</v>
      </c>
      <c r="J238" s="5">
        <f>+'Base original'!N239/'Base original'!$H239*'Base original'!M239</f>
        <v>3.1319192053273159</v>
      </c>
      <c r="K238" s="7">
        <f>+'Base original'!P239/'Base original'!$H239*'Base original'!O239</f>
        <v>7.2560235393022277</v>
      </c>
      <c r="L238" s="7">
        <f>+'Base original'!Q239</f>
        <v>9.06</v>
      </c>
      <c r="M238" s="5">
        <f>+'Base original'!T239/'Base original'!$R239*'Base original'!S239</f>
        <v>0.40665105534378665</v>
      </c>
      <c r="N238" s="5">
        <f>+'Base original'!V239/'Base original'!$R239*'Base original'!U239</f>
        <v>4.107978136588005</v>
      </c>
      <c r="O238" s="7">
        <f>+'Base original'!X239/'Base original'!$R239*'Base original'!W239</f>
        <v>4.5482055510645774</v>
      </c>
      <c r="P238" s="7">
        <f>+'Base original'!Y239</f>
        <v>5.95</v>
      </c>
      <c r="Q238" s="5">
        <f>+'Base original'!AB239/'Base original'!$Z239*'Base original'!AA239</f>
        <v>3.4585905695187971</v>
      </c>
      <c r="R238" s="7">
        <f>+'Base original'!AD239/'Base original'!$Z239*'Base original'!AC239</f>
        <v>2.4867596709312525</v>
      </c>
      <c r="S238" s="8">
        <f>+'Base original'!AE239</f>
        <v>4.38</v>
      </c>
    </row>
    <row r="239" spans="1:19" x14ac:dyDescent="0.35">
      <c r="A239" s="16">
        <v>45778</v>
      </c>
      <c r="B239" s="5">
        <f>+'Base original'!B240/'Base original'!B228*100-100</f>
        <v>3.8852711867122309</v>
      </c>
      <c r="C239" s="5">
        <f>+'Base original'!C240/'Base original'!C228*100-100</f>
        <v>2.3065451302733777</v>
      </c>
      <c r="D239" s="5">
        <f>+'Base original'!D240/'Base original'!D228*100-100</f>
        <v>6.0031761858436568</v>
      </c>
      <c r="E239" s="5">
        <f>+'Base original'!E240/'Base original'!E228*100-100</f>
        <v>2.2467583856097946</v>
      </c>
      <c r="F239" s="7">
        <f>+'Base original'!F240/'Base original'!F228*100-100</f>
        <v>4.3826731397696506</v>
      </c>
      <c r="G239" s="7">
        <f>+'Base original'!G240</f>
        <v>24.19</v>
      </c>
      <c r="H239" s="5">
        <f>+'Base original'!J240/'Base original'!$H240*'Base original'!I240</f>
        <v>11.846997225727042</v>
      </c>
      <c r="I239" s="5">
        <f>+'Base original'!L240/'Base original'!$H240*'Base original'!K240</f>
        <v>1.8688103809512786</v>
      </c>
      <c r="J239" s="5">
        <f>+'Base original'!N240/'Base original'!$H240*'Base original'!M240</f>
        <v>3.199214097473829</v>
      </c>
      <c r="K239" s="7">
        <f>+'Base original'!P240/'Base original'!$H240*'Base original'!O240</f>
        <v>7.2726774242090997</v>
      </c>
      <c r="L239" s="7">
        <f>+'Base original'!Q240</f>
        <v>9.2799999999999994</v>
      </c>
      <c r="M239" s="5">
        <f>+'Base original'!T240/'Base original'!$R240*'Base original'!S240</f>
        <v>0.46427782067002737</v>
      </c>
      <c r="N239" s="5">
        <f>+'Base original'!V240/'Base original'!$R240*'Base original'!U240</f>
        <v>4.2476781416049771</v>
      </c>
      <c r="O239" s="7">
        <f>+'Base original'!X240/'Base original'!$R240*'Base original'!W240</f>
        <v>4.5663536037058901</v>
      </c>
      <c r="P239" s="7">
        <f>+'Base original'!Y240</f>
        <v>6.11</v>
      </c>
      <c r="Q239" s="5">
        <f>+'Base original'!AB240/'Base original'!$Z240*'Base original'!AA240</f>
        <v>3.4309078719695569</v>
      </c>
      <c r="R239" s="7">
        <f>+'Base original'!AD240/'Base original'!$Z240*'Base original'!AC240</f>
        <v>2.6809872365421819</v>
      </c>
      <c r="S239" s="8">
        <f>+'Base original'!AE240</f>
        <v>4.38</v>
      </c>
    </row>
    <row r="240" spans="1:19" x14ac:dyDescent="0.35">
      <c r="A240" s="16">
        <v>45809</v>
      </c>
      <c r="B240" s="5">
        <f>+'Base original'!B241/'Base original'!B229*100-100</f>
        <v>3.3646173459654705</v>
      </c>
      <c r="C240" s="5">
        <f>+'Base original'!C241/'Base original'!C229*100-100</f>
        <v>2.5968298945321351</v>
      </c>
      <c r="D240" s="5">
        <f>+'Base original'!D241/'Base original'!D229*100-100</f>
        <v>5.6338917463860412</v>
      </c>
      <c r="E240" s="5">
        <f>+'Base original'!E241/'Base original'!E229*100-100</f>
        <v>-2.6847758481523272</v>
      </c>
      <c r="F240" s="7">
        <f>+'Base original'!F241/'Base original'!F229*100-100</f>
        <v>3.7104979115857333</v>
      </c>
      <c r="G240" s="7">
        <f>+'Base original'!G241</f>
        <v>23.55</v>
      </c>
      <c r="H240" s="5">
        <f>+'Base original'!J241/'Base original'!$H241*'Base original'!I241</f>
        <v>11.363648723598237</v>
      </c>
      <c r="I240" s="5">
        <f>+'Base original'!L241/'Base original'!$H241*'Base original'!K241</f>
        <v>1.7410999848047408</v>
      </c>
      <c r="J240" s="5">
        <f>+'Base original'!N241/'Base original'!$H241*'Base original'!M241</f>
        <v>3.2612567618902899</v>
      </c>
      <c r="K240" s="7">
        <f>+'Base original'!P241/'Base original'!$H241*'Base original'!O241</f>
        <v>7.1809537684242519</v>
      </c>
      <c r="L240" s="7">
        <f>+'Base original'!Q241</f>
        <v>8.66</v>
      </c>
      <c r="M240" s="5">
        <f>+'Base original'!T241/'Base original'!$R241*'Base original'!S241</f>
        <v>0.39302086827473348</v>
      </c>
      <c r="N240" s="5">
        <f>+'Base original'!V241/'Base original'!$R241*'Base original'!U241</f>
        <v>4.7657350654103015</v>
      </c>
      <c r="O240" s="7">
        <f>+'Base original'!X241/'Base original'!$R241*'Base original'!W241</f>
        <v>3.5011740310432105</v>
      </c>
      <c r="P240" s="7">
        <f>+'Base original'!Y241</f>
        <v>5.58</v>
      </c>
      <c r="Q240" s="5">
        <f>+'Base original'!AB241/'Base original'!$Z241*'Base original'!AA241</f>
        <v>3.4661225593659784</v>
      </c>
      <c r="R240" s="7">
        <f>+'Base original'!AD241/'Base original'!$Z241*'Base original'!AC241</f>
        <v>2.1138774406340208</v>
      </c>
      <c r="S240" s="8">
        <f>+'Base original'!AE241</f>
        <v>4.3899999999999997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40"/>
  <sheetViews>
    <sheetView showGridLines="0" zoomScale="85" zoomScaleNormal="85" workbookViewId="0">
      <pane xSplit="1" ySplit="5" topLeftCell="B228" activePane="bottomRight" state="frozen"/>
      <selection pane="topRight" activeCell="B1" sqref="B1"/>
      <selection pane="bottomLeft" activeCell="A6" sqref="A6"/>
      <selection pane="bottomRight" activeCell="A240" sqref="A240"/>
    </sheetView>
  </sheetViews>
  <sheetFormatPr baseColWidth="10" defaultColWidth="11.453125" defaultRowHeight="14.5" x14ac:dyDescent="0.35"/>
  <cols>
    <col min="1" max="1" width="11.453125" style="1"/>
    <col min="2" max="6" width="14.26953125" customWidth="1"/>
  </cols>
  <sheetData>
    <row r="1" spans="1:9" ht="27" customHeight="1" x14ac:dyDescent="0.55000000000000004">
      <c r="B1" s="76" t="s">
        <v>46</v>
      </c>
      <c r="C1" s="76"/>
      <c r="D1" s="76"/>
      <c r="E1" s="76"/>
      <c r="F1" s="100"/>
    </row>
    <row r="2" spans="1:9" s="3" customFormat="1" ht="21.75" customHeight="1" x14ac:dyDescent="0.35">
      <c r="A2" s="2"/>
      <c r="B2" s="82" t="s">
        <v>16</v>
      </c>
      <c r="C2" s="82"/>
      <c r="D2" s="82"/>
      <c r="E2" s="82"/>
      <c r="F2" s="101"/>
    </row>
    <row r="3" spans="1:9" s="3" customFormat="1" x14ac:dyDescent="0.3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35">
      <c r="A4" s="28"/>
      <c r="B4" s="103" t="s">
        <v>48</v>
      </c>
      <c r="C4" s="104"/>
      <c r="D4" s="104"/>
      <c r="E4" s="104"/>
      <c r="F4" s="105"/>
    </row>
    <row r="5" spans="1:9" ht="15" customHeight="1" x14ac:dyDescent="0.35">
      <c r="A5" s="2"/>
      <c r="B5" s="90" t="s">
        <v>154</v>
      </c>
      <c r="C5" s="91"/>
      <c r="D5" s="91"/>
      <c r="E5" s="91"/>
      <c r="F5" s="92"/>
    </row>
    <row r="6" spans="1:9" s="3" customFormat="1" ht="34.5" customHeight="1" x14ac:dyDescent="0.35">
      <c r="A6" s="2"/>
      <c r="B6" s="20"/>
      <c r="C6" s="20"/>
      <c r="D6" s="20"/>
      <c r="E6" s="20"/>
      <c r="F6" s="13"/>
    </row>
    <row r="7" spans="1:9" s="3" customFormat="1" ht="18" customHeight="1" x14ac:dyDescent="0.35">
      <c r="A7" s="17">
        <v>38718</v>
      </c>
      <c r="B7" s="20"/>
      <c r="C7" s="20"/>
      <c r="D7" s="20"/>
      <c r="E7" s="20"/>
      <c r="F7" s="13"/>
    </row>
    <row r="8" spans="1:9" s="4" customFormat="1" x14ac:dyDescent="0.35">
      <c r="A8" s="16">
        <v>38749</v>
      </c>
      <c r="B8" s="5"/>
      <c r="C8" s="5"/>
      <c r="D8" s="5"/>
      <c r="E8" s="5"/>
      <c r="F8" s="8"/>
    </row>
    <row r="9" spans="1:9" s="4" customFormat="1" x14ac:dyDescent="0.35">
      <c r="A9" s="16">
        <v>38777</v>
      </c>
      <c r="B9" s="5"/>
      <c r="C9" s="5"/>
      <c r="D9" s="5"/>
      <c r="E9" s="5"/>
      <c r="F9" s="8"/>
    </row>
    <row r="10" spans="1:9" s="4" customFormat="1" x14ac:dyDescent="0.35">
      <c r="A10" s="16">
        <v>38808</v>
      </c>
      <c r="B10" s="5"/>
      <c r="C10" s="5"/>
      <c r="D10" s="5"/>
      <c r="E10" s="5"/>
      <c r="F10" s="8"/>
    </row>
    <row r="11" spans="1:9" s="4" customFormat="1" x14ac:dyDescent="0.3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3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35">
      <c r="A13" s="16">
        <v>38899</v>
      </c>
      <c r="B13" s="5"/>
      <c r="C13" s="5"/>
      <c r="D13" s="5"/>
      <c r="E13" s="5"/>
      <c r="F13" s="8"/>
    </row>
    <row r="14" spans="1:9" x14ac:dyDescent="0.35">
      <c r="A14" s="16">
        <v>38930</v>
      </c>
      <c r="B14" s="5"/>
      <c r="C14" s="5"/>
      <c r="D14" s="5"/>
      <c r="E14" s="5"/>
      <c r="F14" s="8"/>
    </row>
    <row r="15" spans="1:9" x14ac:dyDescent="0.35">
      <c r="A15" s="16">
        <v>38961</v>
      </c>
      <c r="B15" s="5"/>
      <c r="C15" s="5"/>
      <c r="D15" s="5"/>
      <c r="E15" s="5"/>
      <c r="F15" s="8"/>
    </row>
    <row r="16" spans="1:9" x14ac:dyDescent="0.35">
      <c r="A16" s="16">
        <v>38991</v>
      </c>
      <c r="B16" s="5"/>
      <c r="C16" s="5"/>
      <c r="D16" s="5"/>
      <c r="E16" s="5"/>
      <c r="F16" s="8"/>
    </row>
    <row r="17" spans="1:6" x14ac:dyDescent="0.35">
      <c r="A17" s="16">
        <v>39022</v>
      </c>
      <c r="B17" s="5"/>
      <c r="C17" s="5"/>
      <c r="D17" s="5"/>
      <c r="E17" s="5"/>
      <c r="F17" s="8"/>
    </row>
    <row r="18" spans="1:6" x14ac:dyDescent="0.35">
      <c r="A18" s="16">
        <v>39052</v>
      </c>
      <c r="B18" s="5"/>
      <c r="C18" s="5"/>
      <c r="D18" s="5"/>
      <c r="E18" s="5"/>
      <c r="F18" s="8"/>
    </row>
    <row r="19" spans="1:6" x14ac:dyDescent="0.3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3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3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3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3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3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3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3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3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3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3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3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3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3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3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3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3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3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3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3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3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3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3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3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3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3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3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3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3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3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3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3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3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3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3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3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3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3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3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3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3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3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3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3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3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3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3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3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3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3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3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3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3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3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3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3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3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3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3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3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3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3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3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3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3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3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3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3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3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3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3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3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3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3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3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3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3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3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3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3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3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3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3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3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3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3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3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3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3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3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3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3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3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3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3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3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3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3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3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3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3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3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3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3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3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3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3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3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3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3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3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3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3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3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3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3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3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3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3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3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3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3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3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3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3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3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3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3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3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3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3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3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3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3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3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3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3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3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3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3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3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3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3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3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3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3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3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3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3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3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3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3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3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3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3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3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3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3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3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3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3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3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3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3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3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3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3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3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3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3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3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3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3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3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3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3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3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3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3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3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3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3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3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3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3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3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3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3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3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3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3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3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3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3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3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3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3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3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3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3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3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3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3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3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3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3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3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3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3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3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3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3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3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3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35">
      <c r="A233" s="16">
        <v>45597</v>
      </c>
      <c r="B233" s="5">
        <f>('Base original'!B234/'Base original'!B233*100-100)</f>
        <v>1.5927118687647521</v>
      </c>
      <c r="C233" s="5">
        <f>('Base original'!C234/'Base original'!C233*100-100)</f>
        <v>0.9332476850695457</v>
      </c>
      <c r="D233" s="5">
        <f>('Base original'!D234/'Base original'!D233*100-100)</f>
        <v>0.89429966370393288</v>
      </c>
      <c r="E233" s="5">
        <f>('Base original'!E234/'Base original'!E233*100-100)</f>
        <v>2.7158152808139562</v>
      </c>
      <c r="F233" s="8">
        <f>('Base original'!F234/'Base original'!F233*100-100)</f>
        <v>1.3616973013708389</v>
      </c>
    </row>
    <row r="234" spans="1:6" x14ac:dyDescent="0.35">
      <c r="A234" s="16">
        <v>45627</v>
      </c>
      <c r="B234" s="5">
        <f>('Base original'!B235/'Base original'!B234*100-100)</f>
        <v>1.5468411717832282</v>
      </c>
      <c r="C234" s="5">
        <f>('Base original'!C235/'Base original'!C234*100-100)</f>
        <v>-3.0784473008509394E-3</v>
      </c>
      <c r="D234" s="5">
        <f>('Base original'!D235/'Base original'!D234*100-100)</f>
        <v>0.71473140357333875</v>
      </c>
      <c r="E234" s="5">
        <f>('Base original'!E235/'Base original'!E234*100-100)</f>
        <v>2.5777226364319432</v>
      </c>
      <c r="F234" s="8">
        <f>('Base original'!F235/'Base original'!F234*100-100)</f>
        <v>1.1923518845543981</v>
      </c>
    </row>
    <row r="235" spans="1:6" x14ac:dyDescent="0.35">
      <c r="A235" s="17">
        <v>45658</v>
      </c>
      <c r="B235" s="5">
        <f>('Base original'!B236/'Base original'!B235*100-100)</f>
        <v>-0.83934839579212905</v>
      </c>
      <c r="C235" s="5">
        <f>('Base original'!C236/'Base original'!C235*100-100)</f>
        <v>0.43362528953414881</v>
      </c>
      <c r="D235" s="5">
        <f>('Base original'!D236/'Base original'!D235*100-100)</f>
        <v>8.3122397445251295E-2</v>
      </c>
      <c r="E235" s="5">
        <f>('Base original'!E236/'Base original'!E235*100-100)</f>
        <v>-0.75966275337269451</v>
      </c>
      <c r="F235" s="8">
        <f>('Base original'!F236/'Base original'!F235*100-100)</f>
        <v>-0.41327684973447276</v>
      </c>
    </row>
    <row r="236" spans="1:6" x14ac:dyDescent="0.35">
      <c r="A236" s="16">
        <v>45689</v>
      </c>
      <c r="B236" s="5">
        <f>('Base original'!B237/'Base original'!B236*100-100)</f>
        <v>0.23835449236241857</v>
      </c>
      <c r="C236" s="5">
        <f>('Base original'!C237/'Base original'!C236*100-100)</f>
        <v>-0.10246005193639007</v>
      </c>
      <c r="D236" s="5">
        <f>('Base original'!D237/'Base original'!D236*100-100)</f>
        <v>0.71457299810136021</v>
      </c>
      <c r="E236" s="5">
        <f>('Base original'!E237/'Base original'!E236*100-100)</f>
        <v>-4.7054194957856055</v>
      </c>
      <c r="F236" s="8">
        <f>('Base original'!F237/'Base original'!F236*100-100)</f>
        <v>7.6791101622092128E-2</v>
      </c>
    </row>
    <row r="237" spans="1:6" x14ac:dyDescent="0.35">
      <c r="A237" s="16">
        <v>45717</v>
      </c>
      <c r="B237" s="5">
        <f>('Base original'!B238/'Base original'!B237*100-100)</f>
        <v>0.41932954775391806</v>
      </c>
      <c r="C237" s="5">
        <f>('Base original'!C238/'Base original'!C237*100-100)</f>
        <v>0.31942522841954712</v>
      </c>
      <c r="D237" s="5">
        <f>('Base original'!D238/'Base original'!D237*100-100)</f>
        <v>0.58458915743725015</v>
      </c>
      <c r="E237" s="5">
        <f>('Base original'!E238/'Base original'!E237*100-100)</f>
        <v>-2.4360945513833911</v>
      </c>
      <c r="F237" s="8">
        <f>('Base original'!F238/'Base original'!F237*100-100)</f>
        <v>0.3047792145838315</v>
      </c>
    </row>
    <row r="238" spans="1:6" x14ac:dyDescent="0.35">
      <c r="A238" s="16">
        <v>45748</v>
      </c>
      <c r="B238" s="5">
        <f>('Base original'!B239/'Base original'!B238*100-100)</f>
        <v>0.44343512422857145</v>
      </c>
      <c r="C238" s="5">
        <f>('Base original'!C239/'Base original'!C238*100-100)</f>
        <v>0.14599200025450898</v>
      </c>
      <c r="D238" s="5">
        <f>('Base original'!D239/'Base original'!D238*100-100)</f>
        <v>0.551009224929075</v>
      </c>
      <c r="E238" s="5">
        <f>('Base original'!E239/'Base original'!E238*100-100)</f>
        <v>3.4048075729882896</v>
      </c>
      <c r="F238" s="8">
        <f>('Base original'!F239/'Base original'!F238*100-100)</f>
        <v>0.62131424453653494</v>
      </c>
    </row>
    <row r="239" spans="1:6" x14ac:dyDescent="0.35">
      <c r="A239" s="16">
        <v>45778</v>
      </c>
      <c r="B239" s="5">
        <f>('Base original'!B240/'Base original'!B239*100-100)</f>
        <v>-1.1763500204750699E-2</v>
      </c>
      <c r="C239" s="5">
        <f>('Base original'!C240/'Base original'!C239*100-100)</f>
        <v>0.20329702638642289</v>
      </c>
      <c r="D239" s="5">
        <f>('Base original'!D240/'Base original'!D239*100-100)</f>
        <v>0.37798743820729896</v>
      </c>
      <c r="E239" s="5">
        <f>('Base original'!E240/'Base original'!E239*100-100)</f>
        <v>0.90958877373252278</v>
      </c>
      <c r="F239" s="8">
        <f>('Base original'!F240/'Base original'!F239*100-100)</f>
        <v>0.1942945594851011</v>
      </c>
    </row>
    <row r="240" spans="1:6" x14ac:dyDescent="0.35">
      <c r="A240" s="16">
        <v>45809</v>
      </c>
      <c r="B240" s="5">
        <f>('Base original'!B241/'Base original'!B240*100-100)</f>
        <v>-0.20683538123725498</v>
      </c>
      <c r="C240" s="5">
        <f>('Base original'!C241/'Base original'!C240*100-100)</f>
        <v>0.1721651501676007</v>
      </c>
      <c r="D240" s="5">
        <f>('Base original'!D241/'Base original'!D240*100-100)</f>
        <v>0.14485498248029671</v>
      </c>
      <c r="E240" s="5">
        <f>('Base original'!E241/'Base original'!E240*100-100)</f>
        <v>-1.105327392410075</v>
      </c>
      <c r="F240" s="8">
        <f>('Base original'!F241/'Base original'!F240*100-100)</f>
        <v>-0.10488957589913639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="85" zoomScaleNormal="85" workbookViewId="0"/>
  </sheetViews>
  <sheetFormatPr baseColWidth="10" defaultColWidth="11.453125" defaultRowHeight="14.5" x14ac:dyDescent="0.35"/>
  <cols>
    <col min="2" max="2" width="11.453125" customWidth="1"/>
    <col min="22" max="22" width="3.7265625" customWidth="1"/>
  </cols>
  <sheetData>
    <row r="2" spans="2:21" ht="15" x14ac:dyDescent="0.4">
      <c r="B2" s="21" t="s">
        <v>33</v>
      </c>
      <c r="G2" s="21" t="s">
        <v>54</v>
      </c>
      <c r="L2" s="21"/>
    </row>
    <row r="3" spans="2:21" ht="15.5" x14ac:dyDescent="0.45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2:21" x14ac:dyDescent="0.35">
      <c r="Q4" s="71"/>
      <c r="R4" s="71"/>
      <c r="S4" s="71"/>
      <c r="T4" s="71"/>
      <c r="U4" s="71"/>
    </row>
    <row r="5" spans="2:21" x14ac:dyDescent="0.35">
      <c r="Q5" s="71"/>
      <c r="R5" s="71"/>
      <c r="S5" s="71"/>
      <c r="T5" s="71"/>
      <c r="U5" s="71"/>
    </row>
    <row r="6" spans="2:21" x14ac:dyDescent="0.35">
      <c r="Q6" s="71"/>
      <c r="R6" s="71"/>
      <c r="S6" s="71"/>
      <c r="T6" s="71"/>
      <c r="U6" s="71"/>
    </row>
    <row r="7" spans="2:21" x14ac:dyDescent="0.35">
      <c r="Q7" s="71"/>
      <c r="R7" s="71"/>
      <c r="S7" s="71"/>
      <c r="T7" s="71"/>
      <c r="U7" s="71"/>
    </row>
    <row r="8" spans="2:21" x14ac:dyDescent="0.35">
      <c r="Q8" s="71"/>
      <c r="R8" s="71"/>
      <c r="S8" s="71"/>
      <c r="T8" s="71"/>
      <c r="U8" s="71"/>
    </row>
    <row r="9" spans="2:21" x14ac:dyDescent="0.35">
      <c r="Q9" s="71"/>
      <c r="R9" s="71"/>
      <c r="S9" s="71"/>
      <c r="T9" s="71"/>
      <c r="U9" s="71"/>
    </row>
    <row r="10" spans="2:21" x14ac:dyDescent="0.35">
      <c r="Q10" s="71"/>
      <c r="R10" s="71"/>
      <c r="S10" s="71"/>
      <c r="T10" s="71"/>
      <c r="U10" s="71"/>
    </row>
    <row r="17" spans="1:20" x14ac:dyDescent="0.35">
      <c r="B17" s="23" t="s">
        <v>31</v>
      </c>
      <c r="G17" s="108" t="s">
        <v>155</v>
      </c>
      <c r="H17" s="108"/>
      <c r="I17" s="108"/>
      <c r="J17" s="108"/>
      <c r="L17" s="23"/>
    </row>
    <row r="18" spans="1:20" ht="24" customHeight="1" x14ac:dyDescent="0.35">
      <c r="B18" s="23"/>
      <c r="G18" s="108"/>
      <c r="H18" s="108"/>
      <c r="I18" s="108"/>
      <c r="J18" s="108"/>
      <c r="L18" s="19"/>
    </row>
    <row r="19" spans="1:20" x14ac:dyDescent="0.35">
      <c r="B19" s="23"/>
      <c r="G19" s="25"/>
      <c r="H19" s="25"/>
      <c r="I19" s="25"/>
      <c r="J19" s="25"/>
      <c r="L19" s="19"/>
    </row>
    <row r="20" spans="1:20" ht="18.5" x14ac:dyDescent="0.45">
      <c r="A20" s="107" t="s">
        <v>34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1:20" ht="17" x14ac:dyDescent="0.5">
      <c r="B21" s="26" t="s">
        <v>111</v>
      </c>
      <c r="G21" s="25"/>
      <c r="H21" s="25"/>
      <c r="I21" s="25"/>
      <c r="J21" s="25"/>
      <c r="L21" s="19" t="s">
        <v>103</v>
      </c>
    </row>
    <row r="22" spans="1:20" ht="17" x14ac:dyDescent="0.5">
      <c r="B22" s="26" t="s">
        <v>112</v>
      </c>
      <c r="G22" s="25"/>
      <c r="H22" s="25"/>
      <c r="I22" s="25"/>
      <c r="J22" s="25"/>
      <c r="L22" s="19"/>
    </row>
    <row r="23" spans="1:20" x14ac:dyDescent="0.35">
      <c r="B23" s="106" t="s">
        <v>35</v>
      </c>
      <c r="C23" s="106"/>
      <c r="D23" s="106"/>
      <c r="E23" s="106"/>
      <c r="G23" s="106" t="s">
        <v>36</v>
      </c>
      <c r="H23" s="106"/>
      <c r="I23" s="106"/>
      <c r="J23" s="106"/>
      <c r="L23" s="106" t="s">
        <v>37</v>
      </c>
      <c r="M23" s="106"/>
      <c r="N23" s="106"/>
      <c r="O23" s="106"/>
      <c r="Q23" s="106" t="s">
        <v>38</v>
      </c>
      <c r="R23" s="106"/>
      <c r="S23" s="106"/>
      <c r="T23" s="106"/>
    </row>
    <row r="37" spans="2:20" x14ac:dyDescent="0.35">
      <c r="B37" s="4" t="s">
        <v>41</v>
      </c>
    </row>
    <row r="38" spans="2:20" x14ac:dyDescent="0.35">
      <c r="B38" s="4"/>
    </row>
    <row r="39" spans="2:20" ht="17" x14ac:dyDescent="0.5">
      <c r="B39" s="61" t="s">
        <v>104</v>
      </c>
      <c r="G39" s="24"/>
      <c r="L39" s="24"/>
      <c r="Q39" s="24"/>
    </row>
    <row r="40" spans="2:20" x14ac:dyDescent="0.35">
      <c r="B40" s="106" t="s">
        <v>35</v>
      </c>
      <c r="C40" s="106"/>
      <c r="D40" s="106"/>
      <c r="E40" s="106"/>
      <c r="G40" s="106" t="s">
        <v>36</v>
      </c>
      <c r="H40" s="106"/>
      <c r="I40" s="106"/>
      <c r="J40" s="106"/>
      <c r="L40" s="106" t="s">
        <v>37</v>
      </c>
      <c r="M40" s="106"/>
      <c r="N40" s="106"/>
      <c r="O40" s="106"/>
      <c r="Q40" s="75"/>
      <c r="R40" s="75"/>
      <c r="S40" s="75"/>
      <c r="T40" s="75"/>
    </row>
    <row r="54" spans="2:17" x14ac:dyDescent="0.35">
      <c r="B54" s="19" t="s">
        <v>41</v>
      </c>
    </row>
    <row r="55" spans="2:17" x14ac:dyDescent="0.35">
      <c r="B55" s="19"/>
    </row>
    <row r="56" spans="2:17" ht="17" x14ac:dyDescent="0.35">
      <c r="B56" s="68" t="s">
        <v>114</v>
      </c>
    </row>
    <row r="57" spans="2:17" x14ac:dyDescent="0.35">
      <c r="B57" s="19"/>
    </row>
    <row r="58" spans="2:17" x14ac:dyDescent="0.35">
      <c r="B58" s="19"/>
      <c r="D58" s="106" t="s">
        <v>35</v>
      </c>
      <c r="E58" s="106"/>
      <c r="F58" s="106"/>
      <c r="G58" s="106"/>
      <c r="I58" s="106" t="s">
        <v>68</v>
      </c>
      <c r="J58" s="106"/>
      <c r="K58" s="106"/>
      <c r="L58" s="106"/>
      <c r="N58" s="106" t="s">
        <v>37</v>
      </c>
      <c r="O58" s="106"/>
      <c r="P58" s="106"/>
      <c r="Q58" s="106"/>
    </row>
    <row r="59" spans="2:17" x14ac:dyDescent="0.35">
      <c r="B59" s="19"/>
    </row>
    <row r="60" spans="2:17" x14ac:dyDescent="0.35">
      <c r="B60" s="19"/>
    </row>
    <row r="61" spans="2:17" x14ac:dyDescent="0.35">
      <c r="B61" s="19"/>
    </row>
    <row r="62" spans="2:17" x14ac:dyDescent="0.35">
      <c r="B62" s="19"/>
    </row>
    <row r="63" spans="2:17" x14ac:dyDescent="0.35">
      <c r="B63" s="19"/>
    </row>
    <row r="64" spans="2:17" x14ac:dyDescent="0.35">
      <c r="B64" s="19"/>
    </row>
    <row r="65" spans="2:20" x14ac:dyDescent="0.35">
      <c r="B65" s="19"/>
    </row>
    <row r="66" spans="2:20" x14ac:dyDescent="0.35">
      <c r="B66" s="19"/>
    </row>
    <row r="67" spans="2:20" x14ac:dyDescent="0.35">
      <c r="B67" s="19"/>
    </row>
    <row r="68" spans="2:20" x14ac:dyDescent="0.35">
      <c r="B68" s="19"/>
    </row>
    <row r="69" spans="2:20" x14ac:dyDescent="0.35">
      <c r="B69" s="19"/>
    </row>
    <row r="70" spans="2:20" x14ac:dyDescent="0.35">
      <c r="B70" s="19"/>
    </row>
    <row r="71" spans="2:20" x14ac:dyDescent="0.35">
      <c r="B71" s="19"/>
    </row>
    <row r="72" spans="2:20" x14ac:dyDescent="0.35">
      <c r="B72" s="19"/>
      <c r="D72" s="19" t="s">
        <v>41</v>
      </c>
    </row>
    <row r="73" spans="2:20" x14ac:dyDescent="0.35">
      <c r="B73" s="19"/>
    </row>
    <row r="74" spans="2:20" ht="17" x14ac:dyDescent="0.35">
      <c r="B74" s="68" t="s">
        <v>105</v>
      </c>
    </row>
    <row r="75" spans="2:20" ht="15.5" x14ac:dyDescent="0.45">
      <c r="B75" s="62" t="s">
        <v>106</v>
      </c>
    </row>
    <row r="76" spans="2:20" x14ac:dyDescent="0.35">
      <c r="B76" s="106" t="s">
        <v>39</v>
      </c>
      <c r="C76" s="106"/>
      <c r="D76" s="106"/>
      <c r="E76" s="106"/>
      <c r="G76" s="106" t="s">
        <v>40</v>
      </c>
      <c r="H76" s="106"/>
      <c r="I76" s="106"/>
      <c r="J76" s="106"/>
      <c r="M76" s="67"/>
      <c r="N76" s="67" t="s">
        <v>29</v>
      </c>
      <c r="O76" s="67"/>
      <c r="Q76" s="106" t="s">
        <v>28</v>
      </c>
      <c r="R76" s="106"/>
      <c r="S76" s="106"/>
      <c r="T76" s="106"/>
    </row>
    <row r="90" spans="2:20" x14ac:dyDescent="0.35">
      <c r="B90" s="19" t="s">
        <v>41</v>
      </c>
    </row>
    <row r="91" spans="2:20" x14ac:dyDescent="0.35">
      <c r="B91" s="19"/>
    </row>
    <row r="92" spans="2:20" x14ac:dyDescent="0.35">
      <c r="B92" s="19"/>
    </row>
    <row r="93" spans="2:20" ht="17" x14ac:dyDescent="0.5">
      <c r="B93" s="61" t="s">
        <v>113</v>
      </c>
    </row>
    <row r="94" spans="2:20" ht="15.5" x14ac:dyDescent="0.45">
      <c r="B94" s="62" t="s">
        <v>107</v>
      </c>
    </row>
    <row r="95" spans="2:20" x14ac:dyDescent="0.35">
      <c r="B95" s="106" t="s">
        <v>14</v>
      </c>
      <c r="C95" s="106"/>
      <c r="D95" s="106"/>
      <c r="E95" s="106"/>
      <c r="G95" s="106" t="s">
        <v>42</v>
      </c>
      <c r="H95" s="106"/>
      <c r="I95" s="106"/>
      <c r="J95" s="106"/>
      <c r="L95" s="106" t="s">
        <v>43</v>
      </c>
      <c r="M95" s="106"/>
      <c r="N95" s="106"/>
      <c r="O95" s="106"/>
      <c r="Q95" s="106" t="s">
        <v>17</v>
      </c>
      <c r="R95" s="106"/>
      <c r="S95" s="106"/>
      <c r="T95" s="106"/>
    </row>
    <row r="110" spans="2:2" x14ac:dyDescent="0.35">
      <c r="B110" s="19" t="s">
        <v>155</v>
      </c>
    </row>
    <row r="112" spans="2:2" ht="19" x14ac:dyDescent="0.5">
      <c r="B112" s="27" t="s">
        <v>45</v>
      </c>
    </row>
  </sheetData>
  <mergeCells count="19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4.5" x14ac:dyDescent="0.35"/>
  <sheetData>
    <row r="1" spans="1:14" x14ac:dyDescent="0.35">
      <c r="A1">
        <v>39</v>
      </c>
      <c r="B1" t="s">
        <v>115</v>
      </c>
    </row>
    <row r="2" spans="1:14" x14ac:dyDescent="0.35">
      <c r="A2" s="69" t="s">
        <v>115</v>
      </c>
      <c r="B2" t="s">
        <v>116</v>
      </c>
      <c r="C2" t="s">
        <v>159</v>
      </c>
      <c r="D2">
        <v>25877.188999999998</v>
      </c>
      <c r="E2" s="70">
        <v>45842.52107638889</v>
      </c>
      <c r="F2" t="b">
        <v>1</v>
      </c>
      <c r="G2" s="69" t="s">
        <v>0</v>
      </c>
      <c r="H2" s="69" t="s">
        <v>117</v>
      </c>
      <c r="I2" s="69" t="s">
        <v>160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35">
      <c r="A3" s="69" t="s">
        <v>115</v>
      </c>
      <c r="B3" t="s">
        <v>119</v>
      </c>
      <c r="C3" t="s">
        <v>159</v>
      </c>
      <c r="D3">
        <v>5571.0029999999997</v>
      </c>
      <c r="E3" s="70">
        <v>45842.52107638889</v>
      </c>
      <c r="F3" t="b">
        <v>1</v>
      </c>
      <c r="G3" s="69" t="s">
        <v>1</v>
      </c>
      <c r="H3" s="69" t="s">
        <v>117</v>
      </c>
      <c r="I3" s="69" t="s">
        <v>160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35">
      <c r="A4" s="69" t="s">
        <v>115</v>
      </c>
      <c r="B4" t="s">
        <v>120</v>
      </c>
      <c r="C4" t="s">
        <v>159</v>
      </c>
      <c r="D4">
        <v>9317.4879999999994</v>
      </c>
      <c r="E4" s="70">
        <v>45842.52107638889</v>
      </c>
      <c r="F4" t="b">
        <v>1</v>
      </c>
      <c r="G4" s="69" t="s">
        <v>2</v>
      </c>
      <c r="H4" s="69" t="s">
        <v>117</v>
      </c>
      <c r="I4" s="69" t="s">
        <v>160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35">
      <c r="A5" s="69" t="s">
        <v>115</v>
      </c>
      <c r="B5" t="s">
        <v>121</v>
      </c>
      <c r="C5" t="s">
        <v>159</v>
      </c>
      <c r="D5">
        <v>3905.4259999999999</v>
      </c>
      <c r="E5" s="70">
        <v>45842.52107638889</v>
      </c>
      <c r="F5" t="b">
        <v>1</v>
      </c>
      <c r="G5" s="69" t="s">
        <v>3</v>
      </c>
      <c r="H5" s="69" t="s">
        <v>117</v>
      </c>
      <c r="I5" s="69" t="s">
        <v>160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35">
      <c r="A6" s="69" t="s">
        <v>115</v>
      </c>
      <c r="B6" t="s">
        <v>122</v>
      </c>
      <c r="C6" t="s">
        <v>159</v>
      </c>
      <c r="D6">
        <v>44671.106</v>
      </c>
      <c r="E6" s="70">
        <v>45842.52107638889</v>
      </c>
      <c r="F6" t="b">
        <v>1</v>
      </c>
      <c r="G6" s="69" t="s">
        <v>4</v>
      </c>
      <c r="H6" s="69" t="s">
        <v>117</v>
      </c>
      <c r="I6" s="69" t="s">
        <v>160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35">
      <c r="A7" s="69" t="s">
        <v>115</v>
      </c>
      <c r="B7" t="s">
        <v>123</v>
      </c>
      <c r="C7" t="s">
        <v>159</v>
      </c>
      <c r="D7">
        <v>26.840105511345499</v>
      </c>
      <c r="E7" s="70">
        <v>45842.52107638889</v>
      </c>
      <c r="F7" t="b">
        <v>1</v>
      </c>
      <c r="G7" s="69" t="s">
        <v>5</v>
      </c>
      <c r="H7" s="69" t="s">
        <v>117</v>
      </c>
      <c r="I7" s="69" t="s">
        <v>160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35">
      <c r="A8" s="69" t="s">
        <v>115</v>
      </c>
      <c r="B8" t="s">
        <v>124</v>
      </c>
      <c r="C8" t="s">
        <v>159</v>
      </c>
      <c r="E8" s="70">
        <v>45842.52107638889</v>
      </c>
      <c r="F8" t="b">
        <v>1</v>
      </c>
      <c r="G8" s="69" t="s">
        <v>89</v>
      </c>
      <c r="H8" s="69" t="s">
        <v>117</v>
      </c>
      <c r="I8" s="69" t="s">
        <v>160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35">
      <c r="A9" s="69" t="s">
        <v>115</v>
      </c>
      <c r="B9" t="s">
        <v>125</v>
      </c>
      <c r="C9" t="s">
        <v>159</v>
      </c>
      <c r="E9" s="70">
        <v>45842.52107638889</v>
      </c>
      <c r="F9" t="b">
        <v>1</v>
      </c>
      <c r="G9" s="69" t="s">
        <v>102</v>
      </c>
      <c r="H9" s="69" t="s">
        <v>117</v>
      </c>
      <c r="I9" s="69" t="s">
        <v>160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35">
      <c r="A10" s="69" t="s">
        <v>115</v>
      </c>
      <c r="B10" t="s">
        <v>126</v>
      </c>
      <c r="C10" t="s">
        <v>159</v>
      </c>
      <c r="E10" s="70">
        <v>45842.52107638889</v>
      </c>
      <c r="F10" t="b">
        <v>1</v>
      </c>
      <c r="G10" s="69" t="s">
        <v>99</v>
      </c>
      <c r="H10" s="69" t="s">
        <v>117</v>
      </c>
      <c r="I10" s="69" t="s">
        <v>160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35">
      <c r="A11" s="69" t="s">
        <v>115</v>
      </c>
      <c r="B11" t="s">
        <v>127</v>
      </c>
      <c r="C11" t="s">
        <v>159</v>
      </c>
      <c r="E11" s="70">
        <v>45842.52107638889</v>
      </c>
      <c r="F11" t="b">
        <v>1</v>
      </c>
      <c r="G11" s="69" t="s">
        <v>101</v>
      </c>
      <c r="H11" s="69" t="s">
        <v>117</v>
      </c>
      <c r="I11" s="69" t="s">
        <v>160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35">
      <c r="A12" s="69" t="s">
        <v>115</v>
      </c>
      <c r="B12" t="s">
        <v>128</v>
      </c>
      <c r="C12" t="s">
        <v>159</v>
      </c>
      <c r="E12" s="70">
        <v>45842.52107638889</v>
      </c>
      <c r="F12" t="b">
        <v>1</v>
      </c>
      <c r="G12" s="69" t="s">
        <v>98</v>
      </c>
      <c r="H12" s="69" t="s">
        <v>117</v>
      </c>
      <c r="I12" s="69" t="s">
        <v>160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35">
      <c r="A13" s="69" t="s">
        <v>115</v>
      </c>
      <c r="B13" t="s">
        <v>129</v>
      </c>
      <c r="C13" t="s">
        <v>159</v>
      </c>
      <c r="E13" s="70">
        <v>45842.52107638889</v>
      </c>
      <c r="F13" t="b">
        <v>1</v>
      </c>
      <c r="G13" s="69" t="s">
        <v>55</v>
      </c>
      <c r="H13" s="69" t="s">
        <v>117</v>
      </c>
      <c r="I13" s="69" t="s">
        <v>160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35">
      <c r="A14" s="69" t="s">
        <v>115</v>
      </c>
      <c r="B14" t="s">
        <v>130</v>
      </c>
      <c r="C14" t="s">
        <v>159</v>
      </c>
      <c r="E14" s="70">
        <v>45842.52107638889</v>
      </c>
      <c r="F14" t="b">
        <v>1</v>
      </c>
      <c r="G14" s="69" t="s">
        <v>96</v>
      </c>
      <c r="H14" s="69" t="s">
        <v>117</v>
      </c>
      <c r="I14" s="69" t="s">
        <v>160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35">
      <c r="A15" s="69" t="s">
        <v>115</v>
      </c>
      <c r="B15" t="s">
        <v>131</v>
      </c>
      <c r="C15" t="s">
        <v>159</v>
      </c>
      <c r="E15" s="70">
        <v>45842.52107638889</v>
      </c>
      <c r="F15" t="b">
        <v>1</v>
      </c>
      <c r="G15" s="69" t="s">
        <v>56</v>
      </c>
      <c r="H15" s="69" t="s">
        <v>117</v>
      </c>
      <c r="I15" s="69" t="s">
        <v>160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35">
      <c r="A16" s="69" t="s">
        <v>115</v>
      </c>
      <c r="B16" t="s">
        <v>132</v>
      </c>
      <c r="C16" t="s">
        <v>159</v>
      </c>
      <c r="E16" s="70">
        <v>45842.52107638889</v>
      </c>
      <c r="F16" t="b">
        <v>1</v>
      </c>
      <c r="G16" s="69" t="s">
        <v>97</v>
      </c>
      <c r="H16" s="69" t="s">
        <v>117</v>
      </c>
      <c r="I16" s="69" t="s">
        <v>160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35">
      <c r="A17" s="69" t="s">
        <v>115</v>
      </c>
      <c r="B17" t="s">
        <v>133</v>
      </c>
      <c r="C17" t="s">
        <v>159</v>
      </c>
      <c r="D17">
        <v>10.2731725726366</v>
      </c>
      <c r="E17" s="70">
        <v>45842.52107638889</v>
      </c>
      <c r="F17" t="b">
        <v>1</v>
      </c>
      <c r="G17" s="69" t="s">
        <v>6</v>
      </c>
      <c r="H17" s="69" t="s">
        <v>117</v>
      </c>
      <c r="I17" s="69" t="s">
        <v>160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35">
      <c r="A18" s="69" t="s">
        <v>115</v>
      </c>
      <c r="B18" t="s">
        <v>134</v>
      </c>
      <c r="C18" t="s">
        <v>159</v>
      </c>
      <c r="E18" s="70">
        <v>45842.52107638889</v>
      </c>
      <c r="F18" t="b">
        <v>1</v>
      </c>
      <c r="G18" s="69" t="s">
        <v>87</v>
      </c>
      <c r="H18" s="69" t="s">
        <v>117</v>
      </c>
      <c r="I18" s="69" t="s">
        <v>160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35">
      <c r="A19" s="69" t="s">
        <v>115</v>
      </c>
      <c r="B19" t="s">
        <v>135</v>
      </c>
      <c r="C19" t="s">
        <v>159</v>
      </c>
      <c r="E19" s="70">
        <v>45842.52107638889</v>
      </c>
      <c r="F19" t="b">
        <v>1</v>
      </c>
      <c r="G19" s="69" t="s">
        <v>100</v>
      </c>
      <c r="H19" s="69" t="s">
        <v>117</v>
      </c>
      <c r="I19" s="69" t="s">
        <v>160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35">
      <c r="A20" s="69" t="s">
        <v>115</v>
      </c>
      <c r="B20" t="s">
        <v>136</v>
      </c>
      <c r="C20" t="s">
        <v>159</v>
      </c>
      <c r="E20" s="70">
        <v>45842.52107638889</v>
      </c>
      <c r="F20" t="b">
        <v>1</v>
      </c>
      <c r="G20" s="69" t="s">
        <v>93</v>
      </c>
      <c r="H20" s="69" t="s">
        <v>117</v>
      </c>
      <c r="I20" s="69" t="s">
        <v>160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35">
      <c r="A21" s="69" t="s">
        <v>115</v>
      </c>
      <c r="B21" t="s">
        <v>137</v>
      </c>
      <c r="C21" t="s">
        <v>159</v>
      </c>
      <c r="E21" s="70">
        <v>45842.52107638889</v>
      </c>
      <c r="F21" t="b">
        <v>1</v>
      </c>
      <c r="G21" s="69" t="s">
        <v>57</v>
      </c>
      <c r="H21" s="69" t="s">
        <v>117</v>
      </c>
      <c r="I21" s="69" t="s">
        <v>160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35">
      <c r="A22" s="69" t="s">
        <v>115</v>
      </c>
      <c r="B22" t="s">
        <v>138</v>
      </c>
      <c r="C22" t="s">
        <v>159</v>
      </c>
      <c r="E22" s="70">
        <v>45842.52107638889</v>
      </c>
      <c r="F22" t="b">
        <v>1</v>
      </c>
      <c r="G22" s="69" t="s">
        <v>91</v>
      </c>
      <c r="H22" s="69" t="s">
        <v>117</v>
      </c>
      <c r="I22" s="69" t="s">
        <v>160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35">
      <c r="A23" s="69" t="s">
        <v>115</v>
      </c>
      <c r="B23" t="s">
        <v>139</v>
      </c>
      <c r="C23" t="s">
        <v>159</v>
      </c>
      <c r="E23" s="70">
        <v>45842.52107638889</v>
      </c>
      <c r="F23" t="b">
        <v>1</v>
      </c>
      <c r="G23" s="69" t="s">
        <v>58</v>
      </c>
      <c r="H23" s="69" t="s">
        <v>117</v>
      </c>
      <c r="I23" s="69" t="s">
        <v>160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35">
      <c r="A24" s="69" t="s">
        <v>115</v>
      </c>
      <c r="B24" t="s">
        <v>140</v>
      </c>
      <c r="C24" t="s">
        <v>159</v>
      </c>
      <c r="E24" s="70">
        <v>45842.52107638889</v>
      </c>
      <c r="F24" t="b">
        <v>1</v>
      </c>
      <c r="G24" s="69" t="s">
        <v>92</v>
      </c>
      <c r="H24" s="69" t="s">
        <v>117</v>
      </c>
      <c r="I24" s="69" t="s">
        <v>160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35">
      <c r="A25" s="69" t="s">
        <v>115</v>
      </c>
      <c r="B25" t="s">
        <v>141</v>
      </c>
      <c r="C25" t="s">
        <v>159</v>
      </c>
      <c r="D25">
        <v>5.28923438819597</v>
      </c>
      <c r="E25" s="70">
        <v>45842.52107638889</v>
      </c>
      <c r="F25" t="b">
        <v>1</v>
      </c>
      <c r="G25" s="69" t="s">
        <v>7</v>
      </c>
      <c r="H25" s="69" t="s">
        <v>117</v>
      </c>
      <c r="I25" s="69" t="s">
        <v>160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35">
      <c r="A26" s="69" t="s">
        <v>115</v>
      </c>
      <c r="B26" t="s">
        <v>142</v>
      </c>
      <c r="C26" t="s">
        <v>159</v>
      </c>
      <c r="E26" s="70">
        <v>45842.52107638889</v>
      </c>
      <c r="F26" t="b">
        <v>1</v>
      </c>
      <c r="G26" s="69" t="s">
        <v>88</v>
      </c>
      <c r="H26" s="69" t="s">
        <v>117</v>
      </c>
      <c r="I26" s="69" t="s">
        <v>160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35">
      <c r="A27" s="69" t="s">
        <v>115</v>
      </c>
      <c r="B27" t="s">
        <v>143</v>
      </c>
      <c r="C27" t="s">
        <v>159</v>
      </c>
      <c r="E27" s="70">
        <v>45842.52107638889</v>
      </c>
      <c r="F27" t="b">
        <v>1</v>
      </c>
      <c r="G27" s="69" t="s">
        <v>59</v>
      </c>
      <c r="H27" s="69" t="s">
        <v>117</v>
      </c>
      <c r="I27" s="69" t="s">
        <v>160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35">
      <c r="A28" s="69" t="s">
        <v>115</v>
      </c>
      <c r="B28" t="s">
        <v>144</v>
      </c>
      <c r="C28" t="s">
        <v>159</v>
      </c>
      <c r="E28" s="70">
        <v>45842.52107638889</v>
      </c>
      <c r="F28" t="b">
        <v>1</v>
      </c>
      <c r="G28" s="69" t="s">
        <v>94</v>
      </c>
      <c r="H28" s="69" t="s">
        <v>117</v>
      </c>
      <c r="I28" s="69" t="s">
        <v>160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35">
      <c r="A29" s="69" t="s">
        <v>115</v>
      </c>
      <c r="B29" t="s">
        <v>145</v>
      </c>
      <c r="C29" t="s">
        <v>159</v>
      </c>
      <c r="E29" s="70">
        <v>45842.52107638889</v>
      </c>
      <c r="F29" t="b">
        <v>1</v>
      </c>
      <c r="G29" s="69" t="s">
        <v>60</v>
      </c>
      <c r="H29" s="69" t="s">
        <v>117</v>
      </c>
      <c r="I29" s="69" t="s">
        <v>160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35">
      <c r="A30" s="69" t="s">
        <v>115</v>
      </c>
      <c r="B30" t="s">
        <v>146</v>
      </c>
      <c r="C30" t="s">
        <v>159</v>
      </c>
      <c r="E30" s="70">
        <v>45842.52107638889</v>
      </c>
      <c r="F30" t="b">
        <v>1</v>
      </c>
      <c r="G30" s="69" t="s">
        <v>95</v>
      </c>
      <c r="H30" s="69" t="s">
        <v>117</v>
      </c>
      <c r="I30" s="69" t="s">
        <v>160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35">
      <c r="A31" s="69" t="s">
        <v>115</v>
      </c>
      <c r="B31" t="s">
        <v>147</v>
      </c>
      <c r="C31" t="s">
        <v>159</v>
      </c>
      <c r="D31">
        <v>5.31</v>
      </c>
      <c r="E31" s="70">
        <v>45842.52107638889</v>
      </c>
      <c r="F31" t="b">
        <v>1</v>
      </c>
      <c r="G31" s="69" t="s">
        <v>8</v>
      </c>
      <c r="H31" s="69" t="s">
        <v>117</v>
      </c>
      <c r="I31" s="69" t="s">
        <v>160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35">
      <c r="A32" s="69" t="s">
        <v>115</v>
      </c>
      <c r="B32" t="s">
        <v>148</v>
      </c>
      <c r="C32" t="s">
        <v>159</v>
      </c>
      <c r="E32" s="70">
        <v>45842.52107638889</v>
      </c>
      <c r="F32" t="b">
        <v>1</v>
      </c>
      <c r="G32" s="69" t="s">
        <v>90</v>
      </c>
      <c r="H32" s="69" t="s">
        <v>117</v>
      </c>
      <c r="I32" s="69" t="s">
        <v>160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35">
      <c r="A33" s="69" t="s">
        <v>115</v>
      </c>
      <c r="B33" t="s">
        <v>149</v>
      </c>
      <c r="C33" t="s">
        <v>159</v>
      </c>
      <c r="D33">
        <v>4.92</v>
      </c>
      <c r="E33" s="70">
        <v>45842.52107638889</v>
      </c>
      <c r="F33" t="b">
        <v>1</v>
      </c>
      <c r="G33" s="69" t="s">
        <v>9</v>
      </c>
      <c r="H33" s="69" t="s">
        <v>117</v>
      </c>
      <c r="I33" s="69" t="s">
        <v>160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35">
      <c r="A34" s="69" t="s">
        <v>115</v>
      </c>
      <c r="B34" t="s">
        <v>150</v>
      </c>
      <c r="C34" t="s">
        <v>159</v>
      </c>
      <c r="E34" s="70">
        <v>45842.52107638889</v>
      </c>
      <c r="F34" t="b">
        <v>1</v>
      </c>
      <c r="G34" s="69" t="s">
        <v>84</v>
      </c>
      <c r="H34" s="69" t="s">
        <v>117</v>
      </c>
      <c r="I34" s="69" t="s">
        <v>160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35">
      <c r="A35" s="69" t="s">
        <v>115</v>
      </c>
      <c r="B35" t="s">
        <v>157</v>
      </c>
      <c r="C35" t="s">
        <v>159</v>
      </c>
      <c r="D35">
        <v>5.52</v>
      </c>
      <c r="E35" s="70">
        <v>45842.52107638889</v>
      </c>
      <c r="F35" t="b">
        <v>1</v>
      </c>
      <c r="G35" s="69" t="s">
        <v>10</v>
      </c>
      <c r="H35" s="69" t="s">
        <v>117</v>
      </c>
      <c r="I35" s="69" t="s">
        <v>160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35">
      <c r="A36" s="69" t="s">
        <v>115</v>
      </c>
      <c r="B36" t="s">
        <v>158</v>
      </c>
      <c r="C36" t="s">
        <v>159</v>
      </c>
      <c r="E36" s="70">
        <v>45842.52107638889</v>
      </c>
      <c r="F36" t="b">
        <v>1</v>
      </c>
      <c r="G36" s="69" t="s">
        <v>85</v>
      </c>
      <c r="H36" s="69" t="s">
        <v>117</v>
      </c>
      <c r="I36" s="69" t="s">
        <v>160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35">
      <c r="A37" s="69" t="s">
        <v>115</v>
      </c>
      <c r="B37" t="s">
        <v>151</v>
      </c>
      <c r="C37" t="s">
        <v>159</v>
      </c>
      <c r="D37">
        <v>6.24</v>
      </c>
      <c r="E37" s="70">
        <v>45842.521087962959</v>
      </c>
      <c r="F37" t="b">
        <v>1</v>
      </c>
      <c r="G37" s="69" t="s">
        <v>11</v>
      </c>
      <c r="H37" s="69" t="s">
        <v>117</v>
      </c>
      <c r="I37" s="69" t="s">
        <v>160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35">
      <c r="A38" s="69" t="s">
        <v>115</v>
      </c>
      <c r="B38" t="s">
        <v>152</v>
      </c>
      <c r="C38" t="s">
        <v>159</v>
      </c>
      <c r="E38" s="70">
        <v>45842.521087962959</v>
      </c>
      <c r="F38" t="b">
        <v>1</v>
      </c>
      <c r="G38" s="69" t="s">
        <v>83</v>
      </c>
      <c r="H38" s="69" t="s">
        <v>117</v>
      </c>
      <c r="I38" s="69" t="s">
        <v>160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35">
      <c r="A39" s="69" t="s">
        <v>115</v>
      </c>
      <c r="B39" t="s">
        <v>153</v>
      </c>
      <c r="C39" t="s">
        <v>159</v>
      </c>
      <c r="D39">
        <v>6.36</v>
      </c>
      <c r="E39" s="70">
        <v>45842.521087962959</v>
      </c>
      <c r="F39" t="b">
        <v>1</v>
      </c>
      <c r="G39" s="69" t="s">
        <v>12</v>
      </c>
      <c r="H39" s="69" t="s">
        <v>117</v>
      </c>
      <c r="I39" s="69" t="s">
        <v>160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35">
      <c r="A40" s="69" t="s">
        <v>115</v>
      </c>
      <c r="B40" t="s">
        <v>156</v>
      </c>
      <c r="C40" t="s">
        <v>159</v>
      </c>
      <c r="E40" s="70">
        <v>45842.521087962959</v>
      </c>
      <c r="F40" t="b">
        <v>1</v>
      </c>
      <c r="G40" s="69" t="s">
        <v>86</v>
      </c>
      <c r="H40" s="69" t="s">
        <v>117</v>
      </c>
      <c r="I40" s="69" t="s">
        <v>160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35">
      <c r="A41" s="69"/>
      <c r="E41" s="74"/>
      <c r="G41" s="69"/>
      <c r="H41" s="69"/>
      <c r="I41" s="69"/>
      <c r="K41" s="69"/>
    </row>
    <row r="42" spans="1:14" x14ac:dyDescent="0.35">
      <c r="A42" s="69"/>
      <c r="E42" s="70"/>
      <c r="G42" s="69"/>
      <c r="H42" s="69"/>
      <c r="I42" s="69"/>
      <c r="K42" s="69"/>
    </row>
    <row r="43" spans="1:14" x14ac:dyDescent="0.35">
      <c r="A43" s="69"/>
      <c r="E43" s="70"/>
      <c r="G43" s="69"/>
      <c r="H43" s="69"/>
      <c r="I43" s="69"/>
      <c r="K43" s="69"/>
    </row>
    <row r="44" spans="1:14" x14ac:dyDescent="0.35">
      <c r="A44" s="69"/>
      <c r="E44" s="70"/>
      <c r="G44" s="69"/>
      <c r="H44" s="69"/>
      <c r="I44" s="69"/>
      <c r="K44" s="69"/>
    </row>
    <row r="45" spans="1:14" x14ac:dyDescent="0.35">
      <c r="A45" s="69"/>
      <c r="E45" s="70"/>
      <c r="G45" s="69"/>
      <c r="H45" s="69"/>
      <c r="I45" s="69"/>
      <c r="K45" s="69"/>
    </row>
    <row r="46" spans="1:14" x14ac:dyDescent="0.35">
      <c r="A46" s="69"/>
      <c r="E46" s="70"/>
      <c r="G46" s="69"/>
      <c r="H46" s="69"/>
      <c r="I46" s="69"/>
      <c r="K46" s="69"/>
    </row>
    <row r="47" spans="1:14" x14ac:dyDescent="0.35">
      <c r="A47" s="69"/>
      <c r="E47" s="70"/>
      <c r="G47" s="69"/>
      <c r="H47" s="69"/>
      <c r="I47" s="69"/>
      <c r="K47" s="69"/>
    </row>
    <row r="48" spans="1:14" x14ac:dyDescent="0.35">
      <c r="A48" s="69"/>
      <c r="E48" s="70"/>
      <c r="G48" s="69"/>
      <c r="H48" s="69"/>
      <c r="I48" s="69"/>
      <c r="K48" s="69"/>
    </row>
    <row r="49" spans="1:11" x14ac:dyDescent="0.35">
      <c r="A49" s="69"/>
      <c r="E49" s="70"/>
      <c r="G49" s="69"/>
      <c r="H49" s="69"/>
      <c r="I49" s="69"/>
      <c r="K49" s="69"/>
    </row>
    <row r="50" spans="1:11" x14ac:dyDescent="0.35">
      <c r="A50" s="69"/>
      <c r="E50" s="70"/>
      <c r="G50" s="69"/>
      <c r="H50" s="69"/>
      <c r="I50" s="69"/>
      <c r="K50" s="69"/>
    </row>
    <row r="51" spans="1:11" x14ac:dyDescent="0.35">
      <c r="A51" s="69"/>
      <c r="E51" s="70"/>
      <c r="G51" s="69"/>
      <c r="H51" s="69"/>
      <c r="I51" s="69"/>
      <c r="K51" s="69"/>
    </row>
    <row r="52" spans="1:11" x14ac:dyDescent="0.35">
      <c r="A52" s="69"/>
      <c r="E52" s="70"/>
      <c r="G52" s="69"/>
      <c r="H52" s="69"/>
      <c r="I52" s="69"/>
      <c r="K52" s="69"/>
    </row>
    <row r="53" spans="1:11" x14ac:dyDescent="0.35">
      <c r="A53" s="69"/>
      <c r="E53" s="70"/>
      <c r="G53" s="69"/>
      <c r="H53" s="69"/>
      <c r="I53" s="69"/>
      <c r="K53" s="69"/>
    </row>
    <row r="54" spans="1:11" x14ac:dyDescent="0.35">
      <c r="A54" s="69"/>
      <c r="E54" s="70"/>
      <c r="G54" s="69"/>
      <c r="H54" s="69"/>
      <c r="I54" s="69"/>
      <c r="K54" s="69"/>
    </row>
    <row r="55" spans="1:11" x14ac:dyDescent="0.35">
      <c r="A55" s="69"/>
      <c r="E55" s="70"/>
      <c r="G55" s="69"/>
      <c r="H55" s="69"/>
      <c r="I55" s="69"/>
      <c r="K55" s="69"/>
    </row>
    <row r="56" spans="1:11" x14ac:dyDescent="0.35">
      <c r="A56" s="69"/>
      <c r="E56" s="70"/>
      <c r="G56" s="69"/>
      <c r="H56" s="69"/>
      <c r="I56" s="69"/>
      <c r="K56" s="69"/>
    </row>
    <row r="57" spans="1:11" x14ac:dyDescent="0.35">
      <c r="A57" s="69"/>
      <c r="E57" s="70"/>
      <c r="G57" s="69"/>
      <c r="H57" s="69"/>
      <c r="I57" s="69"/>
      <c r="K57" s="69"/>
    </row>
    <row r="58" spans="1:11" x14ac:dyDescent="0.35">
      <c r="A58" s="69"/>
      <c r="E58" s="70"/>
      <c r="G58" s="69"/>
      <c r="H58" s="69"/>
      <c r="I58" s="69"/>
      <c r="K58" s="69"/>
    </row>
    <row r="59" spans="1:11" x14ac:dyDescent="0.35">
      <c r="A59" s="69"/>
      <c r="E59" s="70"/>
      <c r="G59" s="69"/>
      <c r="H59" s="69"/>
      <c r="I59" s="69"/>
      <c r="K59" s="69"/>
    </row>
    <row r="60" spans="1:11" x14ac:dyDescent="0.35">
      <c r="A60" s="69"/>
      <c r="E60" s="70"/>
      <c r="G60" s="69"/>
      <c r="H60" s="69"/>
      <c r="I60" s="69"/>
      <c r="K60" s="69"/>
    </row>
    <row r="61" spans="1:11" x14ac:dyDescent="0.35">
      <c r="A61" s="69"/>
      <c r="E61" s="70"/>
      <c r="G61" s="69"/>
      <c r="H61" s="69"/>
      <c r="I61" s="69"/>
      <c r="K61" s="69"/>
    </row>
    <row r="62" spans="1:11" x14ac:dyDescent="0.35">
      <c r="A62" s="69"/>
      <c r="E62" s="70"/>
      <c r="G62" s="69"/>
      <c r="H62" s="69"/>
      <c r="I62" s="69"/>
      <c r="K62" s="69"/>
    </row>
    <row r="63" spans="1:11" x14ac:dyDescent="0.35">
      <c r="A63" s="69"/>
      <c r="E63" s="70"/>
      <c r="G63" s="69"/>
      <c r="H63" s="69"/>
      <c r="I63" s="69"/>
      <c r="K63" s="69"/>
    </row>
    <row r="64" spans="1:11" x14ac:dyDescent="0.35">
      <c r="A64" s="69"/>
      <c r="E64" s="70"/>
      <c r="G64" s="69"/>
      <c r="H64" s="69"/>
      <c r="I64" s="69"/>
      <c r="K64" s="69"/>
    </row>
    <row r="65" spans="1:11" x14ac:dyDescent="0.35">
      <c r="A65" s="69"/>
      <c r="E65" s="70"/>
      <c r="G65" s="69"/>
      <c r="H65" s="69"/>
      <c r="I65" s="69"/>
      <c r="K65" s="69"/>
    </row>
    <row r="66" spans="1:11" x14ac:dyDescent="0.35">
      <c r="A66" s="69"/>
      <c r="E66" s="70"/>
      <c r="G66" s="69"/>
      <c r="H66" s="69"/>
      <c r="I66" s="69"/>
      <c r="K66" s="69"/>
    </row>
    <row r="67" spans="1:11" x14ac:dyDescent="0.35">
      <c r="A67" s="69"/>
      <c r="E67" s="70"/>
      <c r="G67" s="69"/>
      <c r="H67" s="69"/>
      <c r="I67" s="69"/>
      <c r="K67" s="69"/>
    </row>
    <row r="68" spans="1:11" x14ac:dyDescent="0.35">
      <c r="A68" s="69"/>
      <c r="E68" s="70"/>
      <c r="G68" s="69"/>
      <c r="H68" s="69"/>
      <c r="I68" s="69"/>
      <c r="K68" s="69"/>
    </row>
    <row r="69" spans="1:11" x14ac:dyDescent="0.35">
      <c r="A69" s="69"/>
      <c r="E69" s="70"/>
      <c r="G69" s="69"/>
      <c r="H69" s="69"/>
      <c r="I69" s="69"/>
      <c r="K69" s="69"/>
    </row>
    <row r="70" spans="1:11" x14ac:dyDescent="0.35">
      <c r="A70" s="69"/>
      <c r="E70" s="70"/>
      <c r="G70" s="69"/>
      <c r="H70" s="69"/>
      <c r="I70" s="69"/>
      <c r="K70" s="69"/>
    </row>
    <row r="71" spans="1:11" x14ac:dyDescent="0.35">
      <c r="A71" s="69"/>
      <c r="E71" s="70"/>
      <c r="G71" s="69"/>
      <c r="H71" s="69"/>
      <c r="I71" s="69"/>
      <c r="K71" s="69"/>
    </row>
    <row r="72" spans="1:11" x14ac:dyDescent="0.3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2025-07-04T16:36:06Z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