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9B90CCBB-2A49-4FD6-8FB7-AFF158AAA44D}" xr6:coauthVersionLast="47" xr6:coauthVersionMax="47" xr10:uidLastSave="{00000000-0000-0000-0000-000000000000}"/>
  <bookViews>
    <workbookView xWindow="-2892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'1_01'!$GN$2:$GZ$37</definedName>
    <definedName name="_xlnm.Print_Area" localSheetId="5">'1_02'!$GN$2:$GZ$37</definedName>
    <definedName name="_xlnm.Print_Area" localSheetId="6">'1_03'!$GN$2:$GZ$37</definedName>
    <definedName name="_xlnm.Print_Area" localSheetId="7">'1_04'!$GN$2:$GZ$37</definedName>
    <definedName name="_xlnm.Print_Area" localSheetId="8">'1_05'!$GN$2:$GZ$37</definedName>
    <definedName name="_xlnm.Print_Area" localSheetId="9">'1_06'!$GN$2:$GZ$37</definedName>
    <definedName name="_xlnm.Print_Area" localSheetId="10">'1_07'!$GN$2:$GZ$37</definedName>
    <definedName name="_xlnm.Print_Area" localSheetId="11">'1_08'!$GN$2:$GZ$37</definedName>
    <definedName name="_xlnm.Print_Area" localSheetId="12">'1_09'!$GN$2:$GZ$37</definedName>
    <definedName name="_xlnm.Print_Area" localSheetId="13">'1_10'!$GN$2:$GZ$37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Z24" i="7" l="1"/>
  <c r="GZ33" i="37"/>
  <c r="GZ33" i="35"/>
  <c r="GZ7" i="41"/>
  <c r="GZ8" i="41"/>
  <c r="GZ9" i="41"/>
  <c r="GZ10" i="41"/>
  <c r="GZ11" i="41"/>
  <c r="GZ12" i="41"/>
  <c r="GZ13" i="41"/>
  <c r="GZ14" i="41"/>
  <c r="GZ15" i="41"/>
  <c r="GZ16" i="41"/>
  <c r="GZ17" i="41"/>
  <c r="GZ18" i="41"/>
  <c r="GZ19" i="41"/>
  <c r="GZ20" i="41"/>
  <c r="GZ21" i="41"/>
  <c r="GZ22" i="41"/>
  <c r="GZ23" i="41"/>
  <c r="GZ24" i="41"/>
  <c r="GZ25" i="41"/>
  <c r="GZ26" i="41"/>
  <c r="GZ27" i="41"/>
  <c r="GZ28" i="41"/>
  <c r="GZ29" i="41"/>
  <c r="GZ30" i="41"/>
  <c r="GZ31" i="41"/>
  <c r="GZ32" i="41"/>
  <c r="GZ33" i="41"/>
  <c r="GZ22" i="7"/>
  <c r="GZ23" i="7"/>
  <c r="GZ13" i="7"/>
  <c r="GZ25" i="7"/>
  <c r="GZ7" i="7"/>
  <c r="GZ15" i="7"/>
  <c r="GZ31" i="7"/>
  <c r="GZ33" i="8"/>
  <c r="GZ33" i="7" s="1"/>
  <c r="GZ8" i="7"/>
  <c r="GZ9" i="7"/>
  <c r="GZ10" i="7"/>
  <c r="GZ11" i="7"/>
  <c r="GZ12" i="7"/>
  <c r="GZ14" i="7"/>
  <c r="GZ16" i="7"/>
  <c r="GZ17" i="7"/>
  <c r="GZ18" i="7"/>
  <c r="GZ19" i="7"/>
  <c r="GZ20" i="7"/>
  <c r="GZ21" i="7"/>
  <c r="GZ32" i="7"/>
  <c r="GX33" i="8"/>
  <c r="GY33" i="8"/>
  <c r="GY8" i="7"/>
  <c r="GZ27" i="7" l="1"/>
  <c r="GZ26" i="7"/>
  <c r="GZ29" i="7"/>
  <c r="GZ30" i="7"/>
  <c r="GZ28" i="7"/>
  <c r="GY7" i="41"/>
  <c r="GY8" i="41"/>
  <c r="GY9" i="41"/>
  <c r="GY10" i="41"/>
  <c r="GY11" i="41"/>
  <c r="GY13" i="41"/>
  <c r="GY15" i="41"/>
  <c r="GY32" i="41"/>
  <c r="GY12" i="7"/>
  <c r="GY13" i="7"/>
  <c r="GY14" i="41"/>
  <c r="GY15" i="7"/>
  <c r="GY16" i="7"/>
  <c r="GY17" i="41"/>
  <c r="GY18" i="41"/>
  <c r="GY19" i="41"/>
  <c r="GY20" i="41"/>
  <c r="GY21" i="7"/>
  <c r="GY22" i="41"/>
  <c r="GY23" i="41"/>
  <c r="GY24" i="41"/>
  <c r="GY25" i="41"/>
  <c r="GY26" i="41"/>
  <c r="GY27" i="41"/>
  <c r="GY28" i="41"/>
  <c r="GY29" i="41"/>
  <c r="GY30" i="41"/>
  <c r="GY31" i="41"/>
  <c r="GY7" i="7"/>
  <c r="GY9" i="7"/>
  <c r="GY10" i="7"/>
  <c r="GY11" i="7"/>
  <c r="GY31" i="7"/>
  <c r="GY32" i="7"/>
  <c r="GY20" i="7" l="1"/>
  <c r="GY18" i="7"/>
  <c r="GY19" i="7"/>
  <c r="GY17" i="7"/>
  <c r="GY23" i="7"/>
  <c r="GY27" i="7"/>
  <c r="GY25" i="7"/>
  <c r="GY24" i="7"/>
  <c r="GY14" i="7"/>
  <c r="GY12" i="41"/>
  <c r="GY22" i="7"/>
  <c r="GY21" i="41"/>
  <c r="GY26" i="7"/>
  <c r="GY33" i="41"/>
  <c r="GY16" i="41"/>
  <c r="GY33" i="37"/>
  <c r="GY33" i="35"/>
  <c r="GY30" i="7"/>
  <c r="GY29" i="7"/>
  <c r="GY28" i="7"/>
  <c r="GX24" i="41"/>
  <c r="GX15" i="41"/>
  <c r="GX16" i="41"/>
  <c r="GX17" i="41"/>
  <c r="GX20" i="41"/>
  <c r="GX14" i="41"/>
  <c r="GX31" i="41"/>
  <c r="GW11" i="41"/>
  <c r="GW12" i="41"/>
  <c r="GW13" i="41"/>
  <c r="GW16" i="41"/>
  <c r="GW17" i="41"/>
  <c r="GW28" i="41"/>
  <c r="GV9" i="41"/>
  <c r="GV10" i="41"/>
  <c r="GV11" i="41"/>
  <c r="GV12" i="41"/>
  <c r="GV13" i="41"/>
  <c r="GV14" i="41"/>
  <c r="GV15" i="41"/>
  <c r="GV26" i="41"/>
  <c r="GV27" i="41"/>
  <c r="GX31" i="7" l="1"/>
  <c r="GY33" i="7"/>
  <c r="GW24" i="41"/>
  <c r="GX12" i="41"/>
  <c r="GV9" i="7"/>
  <c r="GX11" i="41"/>
  <c r="GV32" i="41"/>
  <c r="GV8" i="41"/>
  <c r="GV31" i="7"/>
  <c r="GV7" i="41"/>
  <c r="GX9" i="41"/>
  <c r="GW20" i="7"/>
  <c r="GX7" i="41"/>
  <c r="GX10" i="7"/>
  <c r="GX13" i="7"/>
  <c r="GV29" i="7"/>
  <c r="GW19" i="7"/>
  <c r="GV8" i="7"/>
  <c r="GX24" i="7"/>
  <c r="GW10" i="41"/>
  <c r="GX21" i="41"/>
  <c r="GV31" i="41"/>
  <c r="GW9" i="41"/>
  <c r="GX19" i="7"/>
  <c r="GW32" i="41"/>
  <c r="GW8" i="41"/>
  <c r="GX18" i="7"/>
  <c r="GX19" i="41"/>
  <c r="GV17" i="41"/>
  <c r="GX8" i="41"/>
  <c r="GW9" i="7"/>
  <c r="GV16" i="41"/>
  <c r="GX10" i="41"/>
  <c r="GV7" i="7"/>
  <c r="GX8" i="7"/>
  <c r="GX9" i="7"/>
  <c r="GV11" i="7"/>
  <c r="GW16" i="7"/>
  <c r="GV13"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8"/>
  <c r="GW33" i="7" s="1"/>
  <c r="GX18" i="41"/>
  <c r="GW31" i="41"/>
  <c r="GX20" i="7"/>
  <c r="GX21" i="7"/>
  <c r="GX32" i="41"/>
  <c r="GX28" i="41"/>
  <c r="GX29" i="7"/>
  <c r="GX26" i="41"/>
  <c r="GX25" i="41"/>
  <c r="GX30" i="41"/>
  <c r="GX22" i="41"/>
  <c r="GX23" i="41"/>
  <c r="GW15" i="41"/>
  <c r="GW14" i="41"/>
  <c r="GW30" i="41"/>
  <c r="GW29" i="41"/>
  <c r="GW27" i="41"/>
  <c r="GW26" i="41"/>
  <c r="GW22" i="41"/>
  <c r="GW21" i="41"/>
  <c r="GW28" i="7"/>
  <c r="GW23" i="7"/>
  <c r="GW25" i="41"/>
  <c r="GV16" i="7"/>
  <c r="GV28" i="7"/>
  <c r="GV22" i="7"/>
  <c r="GV18" i="41"/>
  <c r="GV20" i="41"/>
  <c r="GV32" i="7"/>
  <c r="GV21" i="7"/>
  <c r="GV19" i="41"/>
  <c r="GV33" i="8"/>
  <c r="GV33" i="7" s="1"/>
  <c r="GV33" i="35"/>
  <c r="GV33" i="37"/>
  <c r="GV30" i="41"/>
  <c r="GV29" i="41"/>
  <c r="GV28" i="41"/>
  <c r="GV25" i="7"/>
  <c r="GV22" i="41"/>
  <c r="GV24" i="7"/>
  <c r="GV21" i="41"/>
  <c r="GV27" i="7"/>
  <c r="GV26" i="7"/>
  <c r="GV23" i="7"/>
  <c r="GV33" i="41" l="1"/>
  <c r="GW33" i="41"/>
  <c r="GX33" i="41"/>
  <c r="GU8" i="41"/>
  <c r="GU9" i="41"/>
  <c r="GU10" i="41"/>
  <c r="GU11" i="7"/>
  <c r="GU12" i="41"/>
  <c r="GU13" i="41"/>
  <c r="GU28" i="41"/>
  <c r="GU14" i="7"/>
  <c r="GU14" i="41"/>
  <c r="GU15" i="41"/>
  <c r="GU16" i="41"/>
  <c r="GU17" i="41"/>
  <c r="GU15" i="7"/>
  <c r="GU16" i="7"/>
  <c r="GT7" i="41"/>
  <c r="GT9" i="41"/>
  <c r="GT24" i="41"/>
  <c r="GT25" i="41"/>
  <c r="GT31" i="41"/>
  <c r="GU33" i="37" l="1"/>
  <c r="GU13" i="7"/>
  <c r="GU12" i="7"/>
  <c r="GU9" i="7"/>
  <c r="GU11" i="41"/>
  <c r="GT15" i="41"/>
  <c r="GU8" i="7"/>
  <c r="GT14" i="41"/>
  <c r="GT13" i="41"/>
  <c r="GU10" i="7"/>
  <c r="GT12" i="41"/>
  <c r="GU32" i="41"/>
  <c r="GU7" i="41"/>
  <c r="GT11" i="7"/>
  <c r="GU31" i="41"/>
  <c r="GU30" i="41"/>
  <c r="GU29" i="7"/>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41" s="1"/>
  <c r="GT33" i="35"/>
  <c r="GT20" i="7"/>
  <c r="GT33" i="37"/>
  <c r="GT33" i="7"/>
  <c r="GT30" i="41"/>
  <c r="GT29" i="41"/>
  <c r="GT28" i="41"/>
  <c r="GT27" i="41"/>
  <c r="GT26" i="41"/>
  <c r="GT23" i="41"/>
  <c r="GT25" i="7"/>
  <c r="GT22" i="41"/>
  <c r="GT24" i="7"/>
  <c r="GT21" i="41"/>
  <c r="GU33" i="7" l="1"/>
  <c r="GS8" i="41"/>
  <c r="GS9" i="41"/>
  <c r="GS10" i="41"/>
  <c r="GS11" i="41"/>
  <c r="GS13" i="41"/>
  <c r="GS15" i="41"/>
  <c r="GS32" i="7" l="1"/>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O19" i="41"/>
  <c r="GN29" i="41"/>
  <c r="GL21" i="41"/>
  <c r="GN9" i="41" l="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 r="FR33" i="35" l="1"/>
  <c r="GX33" i="7"/>
</calcChain>
</file>

<file path=xl/sharedStrings.xml><?xml version="1.0" encoding="utf-8"?>
<sst xmlns="http://schemas.openxmlformats.org/spreadsheetml/2006/main" count="12003" uniqueCount="230">
  <si>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</si>
  <si>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</si>
  <si>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</si>
  <si>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</si>
  <si>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</si>
  <si>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</si>
  <si>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</si>
  <si>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</si>
  <si>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</si>
  <si>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</si>
  <si>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</si>
  <si>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</si>
  <si>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</si>
  <si>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</si>
  <si>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</si>
  <si>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</si>
  <si>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</si>
  <si>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</si>
  <si>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</si>
  <si>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</si>
  <si>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</si>
  <si>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</si>
  <si>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</si>
  <si>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</si>
  <si>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</si>
  <si>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</si>
  <si>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</si>
  <si>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</si>
  <si>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</si>
  <si>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</si>
  <si>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</si>
  <si>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</si>
  <si>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</si>
  <si>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</si>
  <si>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</si>
  <si>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</si>
  <si>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</si>
  <si>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</si>
  <si>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</si>
  <si>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</si>
  <si>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</si>
  <si>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</si>
  <si>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</si>
  <si>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</si>
  <si>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</si>
  <si>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</si>
  <si>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</si>
  <si>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</si>
  <si>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</si>
  <si>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</si>
  <si>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</si>
  <si>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</si>
  <si>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</si>
  <si>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</si>
  <si>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</si>
  <si>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</si>
  <si>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</si>
  <si>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</si>
  <si>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</si>
  <si>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</si>
  <si>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</si>
  <si>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</si>
  <si>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</si>
  <si>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</si>
  <si>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</si>
  <si>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</si>
  <si>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</si>
  <si>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</si>
  <si>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</si>
  <si>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</si>
  <si>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</si>
  <si>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</si>
  <si>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</si>
  <si>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</si>
  <si>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</si>
  <si>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</si>
  <si>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</si>
  <si>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</si>
  <si>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</si>
  <si>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</si>
  <si>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</si>
  <si>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</si>
  <si>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</si>
  <si>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</si>
  <si>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</si>
  <si>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</si>
  <si>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</si>
  <si>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</si>
  <si>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</si>
  <si>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</si>
  <si>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</si>
  <si>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</si>
  <si>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</si>
  <si>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</si>
  <si>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</si>
  <si>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</si>
  <si>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</si>
  <si>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</si>
  <si>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</si>
  <si>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</si>
  <si>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</si>
  <si>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</si>
  <si>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</si>
  <si>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</si>
  <si>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</si>
  <si>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</si>
  <si>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</si>
  <si>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</si>
  <si>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</si>
  <si>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</si>
  <si>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</si>
  <si>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</si>
  <si>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</si>
  <si>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</si>
  <si>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</si>
  <si>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</si>
  <si>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</si>
  <si>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</si>
  <si>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</si>
  <si>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</si>
  <si>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</si>
  <si>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</si>
  <si>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</si>
  <si>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</si>
  <si>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</si>
  <si>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</si>
  <si>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</si>
  <si>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</si>
  <si>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</si>
  <si>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</si>
  <si>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</si>
  <si>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</si>
  <si>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</si>
  <si>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</si>
  <si>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</si>
  <si>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</si>
  <si>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</si>
  <si>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</si>
  <si>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</si>
  <si>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</si>
  <si>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</si>
  <si>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</si>
  <si>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</si>
  <si>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</si>
  <si>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</si>
  <si>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</si>
  <si>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</si>
  <si>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</si>
  <si>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</si>
  <si>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</si>
  <si>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</si>
  <si>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</si>
  <si>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</si>
  <si>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</si>
  <si>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</si>
  <si>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</si>
  <si>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</si>
  <si>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</si>
  <si>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</si>
  <si>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</si>
  <si>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</si>
  <si>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</si>
  <si>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</si>
  <si>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</si>
  <si>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</si>
  <si>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</si>
  <si>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</si>
  <si>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</si>
  <si>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</si>
  <si>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</si>
  <si>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</si>
  <si>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</si>
  <si>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</si>
  <si>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</si>
  <si>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</si>
  <si>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</si>
  <si>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</si>
  <si>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</si>
  <si>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</si>
  <si>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</si>
  <si>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</si>
  <si>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</si>
  <si>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</si>
  <si>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</si>
  <si>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</si>
  <si>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</si>
  <si>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</si>
  <si>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</si>
  <si>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</si>
  <si>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</si>
  <si>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</si>
  <si>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</si>
  <si>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</si>
  <si>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</si>
  <si>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</si>
  <si>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</si>
  <si>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</si>
  <si>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</si>
  <si>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</si>
  <si>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</si>
  <si>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</si>
  <si>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</si>
  <si>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</si>
  <si>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</si>
  <si>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</si>
  <si>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</si>
  <si>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</si>
  <si>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</si>
  <si>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</si>
  <si>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</si>
  <si>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</si>
  <si>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</si>
  <si>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</si>
  <si>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</si>
  <si>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</si>
  <si>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</si>
  <si>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</si>
  <si>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</si>
  <si>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</si>
  <si>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</si>
  <si>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</si>
  <si>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family val="2"/>
      </rPr>
      <t>Resolución Nº 8158</t>
    </r>
    <r>
      <rPr>
        <sz val="6.35"/>
        <rFont val="Frutiger LT 47 LightCn"/>
        <family val="2"/>
      </rPr>
      <t xml:space="preserve"> de la Comisión para el Mercado Financiero del 28 de diciembre de 2021, </t>
    </r>
    <r>
      <rPr>
        <b/>
        <sz val="6.35"/>
        <rFont val="Frutiger LT 47 LightCn"/>
        <family val="2"/>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</si>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</sst>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u/>
      <sz val="7"/>
      <color theme="10"/>
      <name val="Frutiger LT 47 LightCn"/>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39"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40105</xdr:colOff>
      <xdr:row>1</xdr:row>
      <xdr:rowOff>170449</xdr:rowOff>
    </xdr:from>
    <xdr:to>
      <xdr:col>196</xdr:col>
      <xdr:colOff>297011</xdr:colOff>
      <xdr:row>3</xdr:row>
      <xdr:rowOff>190501</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12816"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120315</xdr:colOff>
      <xdr:row>1</xdr:row>
      <xdr:rowOff>190499</xdr:rowOff>
    </xdr:from>
    <xdr:to>
      <xdr:col>196</xdr:col>
      <xdr:colOff>377220</xdr:colOff>
      <xdr:row>3</xdr:row>
      <xdr:rowOff>210551</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22841" y="38099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97867</xdr:colOff>
      <xdr:row>1</xdr:row>
      <xdr:rowOff>147584</xdr:rowOff>
    </xdr:from>
    <xdr:to>
      <xdr:col>196</xdr:col>
      <xdr:colOff>378693</xdr:colOff>
      <xdr:row>3</xdr:row>
      <xdr:rowOff>170566</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99742" y="310870"/>
          <a:ext cx="974790" cy="512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57150</xdr:colOff>
      <xdr:row>1</xdr:row>
      <xdr:rowOff>200025</xdr:rowOff>
    </xdr:from>
    <xdr:to>
      <xdr:col>196</xdr:col>
      <xdr:colOff>312050</xdr:colOff>
      <xdr:row>4</xdr:row>
      <xdr:rowOff>16041</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25775" y="3619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66675</xdr:colOff>
      <xdr:row>1</xdr:row>
      <xdr:rowOff>152400</xdr:rowOff>
    </xdr:from>
    <xdr:to>
      <xdr:col>196</xdr:col>
      <xdr:colOff>321575</xdr:colOff>
      <xdr:row>3</xdr:row>
      <xdr:rowOff>177966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35300" y="3429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90237</xdr:colOff>
      <xdr:row>1</xdr:row>
      <xdr:rowOff>130342</xdr:rowOff>
    </xdr:from>
    <xdr:to>
      <xdr:col>196</xdr:col>
      <xdr:colOff>347143</xdr:colOff>
      <xdr:row>3</xdr:row>
      <xdr:rowOff>150394</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6294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50132</xdr:colOff>
      <xdr:row>2</xdr:row>
      <xdr:rowOff>20054</xdr:rowOff>
    </xdr:from>
    <xdr:to>
      <xdr:col>196</xdr:col>
      <xdr:colOff>307038</xdr:colOff>
      <xdr:row>4</xdr:row>
      <xdr:rowOff>40106</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22843" y="42110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120317</xdr:colOff>
      <xdr:row>2</xdr:row>
      <xdr:rowOff>10025</xdr:rowOff>
    </xdr:from>
    <xdr:to>
      <xdr:col>196</xdr:col>
      <xdr:colOff>377223</xdr:colOff>
      <xdr:row>4</xdr:row>
      <xdr:rowOff>30077</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93028" y="4110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70184</xdr:colOff>
      <xdr:row>1</xdr:row>
      <xdr:rowOff>200526</xdr:rowOff>
    </xdr:from>
    <xdr:to>
      <xdr:col>196</xdr:col>
      <xdr:colOff>327090</xdr:colOff>
      <xdr:row>4</xdr:row>
      <xdr:rowOff>10025</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42895"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195</xdr:col>
      <xdr:colOff>50131</xdr:colOff>
      <xdr:row>2</xdr:row>
      <xdr:rowOff>20052</xdr:rowOff>
    </xdr:from>
    <xdr:to>
      <xdr:col>196</xdr:col>
      <xdr:colOff>307037</xdr:colOff>
      <xdr:row>4</xdr:row>
      <xdr:rowOff>40104</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22842" y="4211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Z38"/>
  <sheetViews>
    <sheetView zoomScale="95" zoomScaleNormal="95" workbookViewId="0">
      <pane xSplit="2" ySplit="6" topLeftCell="GF7" activePane="bottomRight" state="frozenSplit"/>
      <selection activeCell="GY16" sqref="GY16"/>
      <selection pane="topRight" activeCell="GY16" sqref="GY16"/>
      <selection pane="bottomLeft" activeCell="GY16" sqref="GY16"/>
      <selection pane="bottomRight" activeCell="GY38" sqref="GY38"/>
    </sheetView>
  </sheetViews>
  <sheetFormatPr baseColWidth="10" defaultColWidth="11.42578125" defaultRowHeight="15"/>
  <cols>
    <col min="1" max="1" width="12.5703125" style="28" customWidth="1"/>
    <col min="2" max="2" width="28.7109375" style="28" customWidth="1"/>
    <col min="3" max="166" width="9.7109375" style="28" customWidth="1"/>
    <col min="167" max="208" width="10.85546875" style="28" customWidth="1"/>
    <col min="209" max="16384" width="11.42578125" style="28"/>
  </cols>
  <sheetData>
    <row r="1" spans="1:208">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8"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8"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8"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7293639.5108120004</v>
      </c>
      <c r="GY7" s="25">
        <f>IFERROR('1_02'!GY7+'1_05'!GY7,"ND")</f>
        <v>7235273.6366170002</v>
      </c>
      <c r="GZ7" s="25">
        <f>IFERROR('1_02'!GZ7+'1_05'!GZ7,"ND")</f>
        <v>7170615.7531940006</v>
      </c>
    </row>
    <row r="8" spans="1:20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2815476.9149000002</v>
      </c>
      <c r="GY8" s="25">
        <f>IFERROR('1_02'!GY8+'1_05'!GY8,"ND")</f>
        <v>2643525.0305189998</v>
      </c>
      <c r="GZ8" s="25">
        <f>IFERROR('1_02'!GZ8+'1_05'!GZ8,"ND")</f>
        <v>2720835.664721</v>
      </c>
    </row>
    <row r="9" spans="1:208"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3299554.8070430001</v>
      </c>
      <c r="GY9" s="25">
        <f>IFERROR('1_02'!GY9+'1_05'!GY9,"ND")</f>
        <v>3293601.2982080001</v>
      </c>
      <c r="GZ9" s="25">
        <f>IFERROR('1_02'!GZ9+'1_05'!GZ9,"ND")</f>
        <v>3286418.916123</v>
      </c>
    </row>
    <row r="10" spans="1:208"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24185782.031950999</v>
      </c>
      <c r="GY10" s="25">
        <f>IFERROR('1_02'!GY10+'1_05'!GY10,"ND")</f>
        <v>23984248.843665</v>
      </c>
      <c r="GZ10" s="25">
        <f>IFERROR('1_02'!GZ10+'1_05'!GZ10,"ND")</f>
        <v>24178739.302510001</v>
      </c>
    </row>
    <row r="11" spans="1:208"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23264301.637195002</v>
      </c>
      <c r="GY11" s="25">
        <f>IFERROR('1_02'!GY11+'1_05'!GY11,"ND")</f>
        <v>23357109.424766999</v>
      </c>
      <c r="GZ11" s="25">
        <f>IFERROR('1_02'!GZ11+'1_05'!GZ11,"ND")</f>
        <v>23165668.168657001</v>
      </c>
    </row>
    <row r="12" spans="1:208"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c r="GY12" s="25" t="str">
        <f>IFERROR('1_02'!GY12+'1_05'!GY12,"ND")</f>
        <v>ND</v>
      </c>
      <c r="GZ12" s="25" t="str">
        <f>IFERROR('1_02'!GZ12+'1_05'!GZ12,"ND")</f>
        <v>ND</v>
      </c>
    </row>
    <row r="13" spans="1:208"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18682030.386503</v>
      </c>
      <c r="GY13" s="49">
        <f>IFERROR('1_02'!GY13+'1_05'!GY13,"ND")</f>
        <v>18720062.487229999</v>
      </c>
      <c r="GZ13" s="49">
        <f>IFERROR('1_02'!GZ13+'1_05'!GZ13,"ND")</f>
        <v>18736358.42512</v>
      </c>
    </row>
    <row r="14" spans="1:208"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c r="GY14" s="25" t="str">
        <f>IFERROR('1_02'!GY14+'1_05'!GY14,"ND")</f>
        <v>ND</v>
      </c>
      <c r="GZ14" s="25" t="str">
        <f>IFERROR('1_02'!GZ14+'1_05'!GZ14,"ND")</f>
        <v>ND</v>
      </c>
    </row>
    <row r="15" spans="1:208"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27825.073482</v>
      </c>
      <c r="GY15" s="25">
        <f>IFERROR('1_02'!GY15+'1_05'!GY15,"ND")</f>
        <v>28136.022983999999</v>
      </c>
      <c r="GZ15" s="25">
        <f>IFERROR('1_02'!GZ15+'1_05'!GZ15,"ND")</f>
        <v>27409.657672000001</v>
      </c>
    </row>
    <row r="16" spans="1:208"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3451014.3915820001</v>
      </c>
      <c r="GY16" s="25">
        <f>IFERROR('1_02'!GY16+'1_05'!GY16,"ND")</f>
        <v>3496889.6638060003</v>
      </c>
      <c r="GZ16" s="25">
        <f>IFERROR('1_02'!GZ16+'1_05'!GZ16,"ND")</f>
        <v>3539232.1879449999</v>
      </c>
    </row>
    <row r="17" spans="2:208"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14671991.469848</v>
      </c>
      <c r="GY17" s="25">
        <f>IFERROR('1_02'!GY17+'1_05'!GY17,"ND")</f>
        <v>14603153.041945999</v>
      </c>
      <c r="GZ17" s="25">
        <f>IFERROR('1_02'!GZ17+'1_05'!GZ17,"ND")</f>
        <v>14307717.171877</v>
      </c>
    </row>
    <row r="18" spans="2:208"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c r="GY18" s="25" t="str">
        <f>IFERROR('1_02'!GY18+'1_05'!GY18,"ND")</f>
        <v>ND</v>
      </c>
      <c r="GZ18" s="25" t="str">
        <f>IFERROR('1_02'!GZ18+'1_05'!GZ18,"ND")</f>
        <v>ND</v>
      </c>
    </row>
    <row r="19" spans="2:20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c r="GY19" s="25" t="str">
        <f>IFERROR('1_02'!GY19+'1_05'!GY19,"ND")</f>
        <v>ND</v>
      </c>
      <c r="GZ19" s="25" t="str">
        <f>IFERROR('1_02'!GZ19+'1_05'!GZ19,"ND")</f>
        <v>ND</v>
      </c>
    </row>
    <row r="20" spans="2:208"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78.874459999999999</v>
      </c>
      <c r="GY20" s="25">
        <f>IFERROR('1_02'!GY20+'1_05'!GY20,"ND")</f>
        <v>74.905707000000007</v>
      </c>
      <c r="GZ20" s="25">
        <f>IFERROR('1_02'!GZ20+'1_05'!GZ20,"ND")</f>
        <v>70.818663999999998</v>
      </c>
    </row>
    <row r="21" spans="2:208"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21417506.008051999</v>
      </c>
      <c r="GY21" s="25">
        <f>IFERROR('1_02'!GY21+'1_05'!GY21,"ND")</f>
        <v>20833456.036283001</v>
      </c>
      <c r="GZ21" s="25">
        <f>IFERROR('1_02'!GZ21+'1_05'!GZ21,"ND")</f>
        <v>20626303.430525001</v>
      </c>
    </row>
    <row r="22" spans="2:208"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6243153.2006449997</v>
      </c>
      <c r="GY22" s="25">
        <f>IFERROR('1_02'!GY22+'1_05'!GY22,"ND")</f>
        <v>6236014.0919980006</v>
      </c>
      <c r="GZ22" s="25">
        <f>IFERROR('1_02'!GZ22+'1_05'!GZ22,"ND")</f>
        <v>6241559.9350239998</v>
      </c>
    </row>
    <row r="23" spans="2:208"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c r="GY23" s="25" t="str">
        <f>IFERROR('1_02'!GY23+'1_05'!GY23,"ND")</f>
        <v>ND</v>
      </c>
      <c r="GZ23" s="25" t="str">
        <f>IFERROR('1_02'!GZ23+'1_05'!GZ23,"ND")</f>
        <v>ND</v>
      </c>
    </row>
    <row r="24" spans="2:208"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c r="GY24" s="25">
        <f>IFERROR('1_02'!GY24+'1_05'!GY24,"ND")</f>
        <v>233964.70318000001</v>
      </c>
      <c r="GZ24" s="25">
        <f>IFERROR('1_02'!GZ24+'1_05'!GZ24,"ND")</f>
        <v>244222.61180400001</v>
      </c>
    </row>
    <row r="25" spans="2:20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c r="GY25" s="25" t="str">
        <f>IFERROR('1_02'!GY25+'1_05'!GY25,"ND")</f>
        <v>ND</v>
      </c>
      <c r="GZ25" s="25" t="str">
        <f>IFERROR('1_02'!GZ25+'1_05'!GZ25,"ND")</f>
        <v>ND</v>
      </c>
    </row>
    <row r="26" spans="2:208"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c r="GY26" s="25" t="str">
        <f>IFERROR('1_02'!GY26+'1_05'!GY26,"ND")</f>
        <v>ND</v>
      </c>
      <c r="GZ26" s="25" t="str">
        <f>IFERROR('1_02'!GZ26+'1_05'!GZ26,"ND")</f>
        <v>ND</v>
      </c>
    </row>
    <row r="27" spans="2:208"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404444.51418300002</v>
      </c>
      <c r="GY27" s="25">
        <f>IFERROR('1_02'!GY27+'1_05'!GY27,"ND")</f>
        <v>391817.436698</v>
      </c>
      <c r="GZ27" s="25">
        <f>IFERROR('1_02'!GZ27+'1_05'!GZ27,"ND")</f>
        <v>415249.29723900004</v>
      </c>
    </row>
    <row r="28" spans="2:208"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11072.727059000001</v>
      </c>
      <c r="GY28" s="25">
        <f>IFERROR('1_02'!GY28+'1_05'!GY28,"ND")</f>
        <v>8077.0114450000001</v>
      </c>
      <c r="GZ28" s="25">
        <f>IFERROR('1_02'!GZ28+'1_05'!GZ28,"ND")</f>
        <v>21723.490362</v>
      </c>
    </row>
    <row r="29" spans="2:208"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c r="GY29" s="25" t="str">
        <f>IFERROR('1_02'!GY29+'1_05'!GY29,"ND")</f>
        <v>ND</v>
      </c>
      <c r="GZ29" s="25" t="str">
        <f>IFERROR('1_02'!GZ29+'1_05'!GZ29,"ND")</f>
        <v>ND</v>
      </c>
    </row>
    <row r="30" spans="2:208"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16922280.200222</v>
      </c>
      <c r="GY30" s="25">
        <f>IFERROR('1_02'!GY30+'1_05'!GY30,"ND")</f>
        <v>16670373.645643001</v>
      </c>
      <c r="GZ30" s="25">
        <f>IFERROR('1_02'!GZ30+'1_05'!GZ30,"ND")</f>
        <v>16342538.720293</v>
      </c>
    </row>
    <row r="31" spans="2:208"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c r="GY31" s="25" t="str">
        <f>IFERROR('1_02'!GY31+'1_05'!GY31,"ND")</f>
        <v>ND</v>
      </c>
      <c r="GZ31" s="25" t="str">
        <f>IFERROR('1_02'!GZ31+'1_05'!GZ31,"ND")</f>
        <v>ND</v>
      </c>
    </row>
    <row r="32" spans="2:20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c r="GY32" s="25">
        <f>IFERROR('1_02'!GY32+'1_05'!GY32,"ND")</f>
        <v>7989.3314</v>
      </c>
      <c r="GZ32" s="25">
        <f>IFERROR('1_02'!GZ32+'1_05'!GZ32,"ND")</f>
        <v>8042.6669339999999</v>
      </c>
    </row>
    <row r="33" spans="2:208"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142931488.55424502</v>
      </c>
      <c r="GY33" s="26">
        <f>IFERROR('1_02'!GY33+'1_05'!GY33,"ND")</f>
        <v>141743766.61209601</v>
      </c>
      <c r="GZ33" s="26">
        <f>IFERROR('1_02'!GZ33+'1_05'!GZ33,"ND")</f>
        <v>141032706.21866402</v>
      </c>
    </row>
    <row r="34" spans="2:208" s="14" customFormat="1" ht="2.1" customHeight="1"/>
    <row r="35" spans="2:20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8"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Z39"/>
  <sheetViews>
    <sheetView zoomScale="95" zoomScaleNormal="95" workbookViewId="0">
      <pane xSplit="2" ySplit="6" topLeftCell="GF7" activePane="bottomRight" state="frozenSplit"/>
      <selection activeCell="GY16" sqref="GY16"/>
      <selection pane="topRight" activeCell="GY16" sqref="GY16"/>
      <selection pane="bottomLeft" activeCell="GY16" sqref="GY16"/>
      <selection pane="bottomRight" activeCell="GZ7" sqref="GZ7:GZ32"/>
    </sheetView>
  </sheetViews>
  <sheetFormatPr baseColWidth="10" defaultColWidth="11.42578125" defaultRowHeight="9"/>
  <cols>
    <col min="1" max="1" width="12.5703125" style="14" customWidth="1"/>
    <col min="2" max="2" width="28.7109375" style="14" customWidth="1"/>
    <col min="3" max="166" width="9.7109375" style="14" customWidth="1"/>
    <col min="167" max="208" width="10.85546875" style="14" customWidth="1"/>
    <col min="209" max="16384" width="11.42578125" style="14"/>
  </cols>
  <sheetData>
    <row r="1" spans="1:208"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8"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8"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8"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c r="GW7" s="25">
        <v>7082687.5222370001</v>
      </c>
      <c r="GX7" s="25">
        <v>7205831.916278</v>
      </c>
      <c r="GY7" s="25">
        <v>7086840.1591670001</v>
      </c>
      <c r="GZ7" s="25">
        <v>7239548.0912769996</v>
      </c>
    </row>
    <row r="8" spans="1:20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c r="GW8" s="25">
        <v>1963716.0114480001</v>
      </c>
      <c r="GX8" s="25">
        <v>1980957.716952</v>
      </c>
      <c r="GY8" s="25">
        <v>1940975.3803109999</v>
      </c>
      <c r="GZ8" s="25">
        <v>2032402.0256660001</v>
      </c>
    </row>
    <row r="9" spans="1:208"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c r="GW9" s="25">
        <v>4091709.1065619998</v>
      </c>
      <c r="GX9" s="25">
        <v>4135966.9278739998</v>
      </c>
      <c r="GY9" s="25">
        <v>4150632.5691559999</v>
      </c>
      <c r="GZ9" s="25">
        <v>4163868.1214600001</v>
      </c>
    </row>
    <row r="10" spans="1:208"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c r="GW10" s="25">
        <v>33226878.988855001</v>
      </c>
      <c r="GX10" s="25">
        <v>33615303.430592</v>
      </c>
      <c r="GY10" s="25">
        <v>33423555.257571999</v>
      </c>
      <c r="GZ10" s="25">
        <v>33714164.670878999</v>
      </c>
    </row>
    <row r="11" spans="1:208"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c r="GW11" s="25">
        <v>27103801.887885999</v>
      </c>
      <c r="GX11" s="25">
        <v>27401267.948922001</v>
      </c>
      <c r="GY11" s="25">
        <v>27333899.908239</v>
      </c>
      <c r="GZ11" s="25">
        <v>27471884.361951001</v>
      </c>
    </row>
    <row r="12" spans="1:208"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row>
    <row r="13" spans="1:208"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c r="GV13" s="49">
        <v>32549206.878028002</v>
      </c>
      <c r="GW13" s="49">
        <v>32967292.336546</v>
      </c>
      <c r="GX13" s="49">
        <v>33049757.113483001</v>
      </c>
      <c r="GY13" s="49">
        <v>33075981.355861999</v>
      </c>
      <c r="GZ13" s="49">
        <v>33407868.443296999</v>
      </c>
    </row>
    <row r="14" spans="1:208"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row>
    <row r="15" spans="1:208"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c r="GW15" s="25">
        <v>1470144.1165380001</v>
      </c>
      <c r="GX15" s="25">
        <v>1483838.37882</v>
      </c>
      <c r="GY15" s="25">
        <v>1498169.8090349999</v>
      </c>
      <c r="GZ15" s="25">
        <v>1508441.9755780001</v>
      </c>
    </row>
    <row r="16" spans="1:208"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c r="GW16" s="25">
        <v>3230748.3268510001</v>
      </c>
      <c r="GX16" s="25">
        <v>3222498.9469150002</v>
      </c>
      <c r="GY16" s="25">
        <v>3226656.1522240001</v>
      </c>
      <c r="GZ16" s="25">
        <v>3269739.7899770001</v>
      </c>
    </row>
    <row r="17" spans="2:208"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c r="GW17" s="25">
        <v>18390266.969974</v>
      </c>
      <c r="GX17" s="25">
        <v>18459870.379673999</v>
      </c>
      <c r="GY17" s="25">
        <v>18505022.563352</v>
      </c>
      <c r="GZ17" s="25">
        <v>18423522.249568999</v>
      </c>
    </row>
    <row r="18" spans="2:208"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row>
    <row r="19" spans="2:20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row>
    <row r="20" spans="2:208"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c r="GW20" s="25">
        <v>79981.143429000003</v>
      </c>
      <c r="GX20" s="25">
        <v>81810.475189999997</v>
      </c>
      <c r="GY20" s="25">
        <v>83399.932566999996</v>
      </c>
      <c r="GZ20" s="25">
        <v>85232.486850999994</v>
      </c>
    </row>
    <row r="21" spans="2:208"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c r="GW21" s="25">
        <v>35701712.512206003</v>
      </c>
      <c r="GX21" s="25">
        <v>36054693.338696003</v>
      </c>
      <c r="GY21" s="25">
        <v>35722450.595276996</v>
      </c>
      <c r="GZ21" s="25">
        <v>35661237.713642001</v>
      </c>
    </row>
    <row r="22" spans="2:208"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c r="GW22" s="25">
        <v>6426865.4887699997</v>
      </c>
      <c r="GX22" s="25">
        <v>6481019.5694270004</v>
      </c>
      <c r="GY22" s="25">
        <v>6464314.7426239997</v>
      </c>
      <c r="GZ22" s="25">
        <v>6476473.5596890002</v>
      </c>
    </row>
    <row r="23" spans="2:208"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row>
    <row r="24" spans="2:20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c r="GW24" s="25">
        <v>124546.86091</v>
      </c>
      <c r="GX24" s="25">
        <v>122459.645523</v>
      </c>
      <c r="GY24" s="25">
        <v>122900.013936</v>
      </c>
      <c r="GZ24" s="25">
        <v>123300.734711</v>
      </c>
    </row>
    <row r="25" spans="2:208"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row>
    <row r="26" spans="2:20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row>
    <row r="27" spans="2:208"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c r="GW27" s="25">
        <v>210319.362475</v>
      </c>
      <c r="GX27" s="25">
        <v>203290.57371999999</v>
      </c>
      <c r="GY27" s="25">
        <v>206873.9927</v>
      </c>
      <c r="GZ27" s="25">
        <v>217346.05356900001</v>
      </c>
    </row>
    <row r="28" spans="2:208"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c r="GW28" s="25">
        <v>766.74214400000005</v>
      </c>
      <c r="GX28" s="25">
        <v>10266.036751</v>
      </c>
      <c r="GY28" s="25">
        <v>7189.3341549999996</v>
      </c>
      <c r="GZ28" s="25">
        <v>106.627099</v>
      </c>
    </row>
    <row r="29" spans="2:208"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row>
    <row r="30" spans="2:208"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c r="GW30" s="25">
        <v>26206935.002115</v>
      </c>
      <c r="GX30" s="25">
        <v>26545682.372375</v>
      </c>
      <c r="GY30" s="25">
        <v>26397343.385674998</v>
      </c>
      <c r="GZ30" s="25">
        <v>26513171.136596002</v>
      </c>
    </row>
    <row r="31" spans="2:208"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row>
    <row r="32" spans="2:20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c r="GW32" s="25">
        <v>8032.0672329999998</v>
      </c>
      <c r="GX32" s="25">
        <v>8073.9527099999996</v>
      </c>
      <c r="GY32" s="25">
        <v>7989.3314</v>
      </c>
      <c r="GZ32" s="25">
        <v>8025.7556670000004</v>
      </c>
    </row>
    <row r="33" spans="2:208"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c r="GV33" s="26">
        <v>197077323.58711302</v>
      </c>
      <c r="GW33" s="26">
        <v>198286404.446179</v>
      </c>
      <c r="GX33" s="26">
        <v>200062588.72390205</v>
      </c>
      <c r="GY33" s="26">
        <v>199254194.48325202</v>
      </c>
      <c r="GZ33" s="26">
        <v>200316333.79747802</v>
      </c>
    </row>
    <row r="34" spans="2:208" ht="2.1" customHeight="1"/>
    <row r="35" spans="2:20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8" ht="27">
      <c r="B38" s="44" t="s">
        <v>100</v>
      </c>
    </row>
    <row r="39" spans="2:20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Z39"/>
  <sheetViews>
    <sheetView zoomScale="95" zoomScaleNormal="95" workbookViewId="0">
      <pane xSplit="2" ySplit="6" topLeftCell="GF7" activePane="bottomRight" state="frozenSplit"/>
      <selection activeCell="GY16" sqref="GY16"/>
      <selection pane="topRight" activeCell="GY16" sqref="GY16"/>
      <selection pane="bottomLeft" activeCell="GY16" sqref="GY16"/>
      <selection pane="bottomRight" activeCell="GZ7" sqref="GZ7:GZ32"/>
    </sheetView>
  </sheetViews>
  <sheetFormatPr baseColWidth="10" defaultColWidth="11.42578125" defaultRowHeight="9"/>
  <cols>
    <col min="1" max="1" width="12.5703125" style="14" customWidth="1"/>
    <col min="2" max="2" width="28.7109375" style="14" customWidth="1"/>
    <col min="3" max="166" width="9.7109375" style="14" customWidth="1"/>
    <col min="167" max="208" width="10.85546875" style="14" customWidth="1"/>
    <col min="209" max="16384" width="11.42578125" style="14"/>
  </cols>
  <sheetData>
    <row r="1" spans="1:20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8"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8"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c r="GW7" s="25">
        <v>674517.65934969787</v>
      </c>
      <c r="GX7" s="25">
        <v>682059.92437237757</v>
      </c>
      <c r="GY7" s="25">
        <v>731646.35910299991</v>
      </c>
      <c r="GZ7" s="25">
        <v>610798.00229482236</v>
      </c>
    </row>
    <row r="8" spans="1:20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c r="GW8" s="25">
        <v>182050.51819712733</v>
      </c>
      <c r="GX8" s="25">
        <v>182119.62837311046</v>
      </c>
      <c r="GY8" s="25">
        <v>170323.52676040138</v>
      </c>
      <c r="GZ8" s="25">
        <v>168756.59732230831</v>
      </c>
    </row>
    <row r="9" spans="1:208"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c r="GW9" s="25">
        <v>145628.1319805021</v>
      </c>
      <c r="GX9" s="25">
        <v>147886.55052531397</v>
      </c>
      <c r="GY9" s="25">
        <v>159511.28685600002</v>
      </c>
      <c r="GZ9" s="25">
        <v>183243.41588100002</v>
      </c>
    </row>
    <row r="10" spans="1:208"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c r="GW10" s="25">
        <v>2781674.4998233151</v>
      </c>
      <c r="GX10" s="25">
        <v>2894530.6398276831</v>
      </c>
      <c r="GY10" s="25">
        <v>2677960.9854697743</v>
      </c>
      <c r="GZ10" s="25">
        <v>2812479.2358049974</v>
      </c>
    </row>
    <row r="11" spans="1:208"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c r="GW11" s="25">
        <v>2688297.1995630022</v>
      </c>
      <c r="GX11" s="25">
        <v>2641858.5352921658</v>
      </c>
      <c r="GY11" s="25">
        <v>2760168.0070806746</v>
      </c>
      <c r="GZ11" s="25">
        <v>2863056.4544561738</v>
      </c>
    </row>
    <row r="12" spans="1:208"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row>
    <row r="13" spans="1:208"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c r="GW13" s="25">
        <v>2927343.9586226637</v>
      </c>
      <c r="GX13" s="25">
        <v>3206999.1700293738</v>
      </c>
      <c r="GY13" s="25">
        <v>3133084.6244332874</v>
      </c>
      <c r="GZ13" s="25">
        <v>3133591.881108168</v>
      </c>
    </row>
    <row r="14" spans="1:208"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row>
    <row r="15" spans="1:208"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c r="GW15" s="25">
        <v>2.485449</v>
      </c>
      <c r="GX15" s="25">
        <v>2.496416</v>
      </c>
      <c r="GY15" s="25">
        <v>2.494319</v>
      </c>
      <c r="GZ15" s="25">
        <v>2.511444</v>
      </c>
    </row>
    <row r="16" spans="1:208"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c r="GW16" s="25">
        <v>148376.03063523435</v>
      </c>
      <c r="GX16" s="25">
        <v>153296.88349984461</v>
      </c>
      <c r="GY16" s="25">
        <v>151904.96148477538</v>
      </c>
      <c r="GZ16" s="25">
        <v>150607.62347159142</v>
      </c>
    </row>
    <row r="17" spans="2:208"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c r="GW17" s="25">
        <v>1838374.7183599994</v>
      </c>
      <c r="GX17" s="25">
        <v>1936390.7101069996</v>
      </c>
      <c r="GY17" s="25">
        <v>1841273.2100769968</v>
      </c>
      <c r="GZ17" s="25">
        <v>1856298.0453829991</v>
      </c>
    </row>
    <row r="18" spans="2:208"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row>
    <row r="19" spans="2:20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row>
    <row r="20" spans="2:208"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row>
    <row r="21" spans="2:208"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c r="GW21" s="25">
        <v>1653985.1669618462</v>
      </c>
      <c r="GX21" s="25">
        <v>1728523.0587803775</v>
      </c>
      <c r="GY21" s="25">
        <v>1652112.7643666244</v>
      </c>
      <c r="GZ21" s="25">
        <v>1712597.4013647351</v>
      </c>
    </row>
    <row r="22" spans="2:208"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c r="GW22" s="25">
        <v>328872.58203000022</v>
      </c>
      <c r="GX22" s="25">
        <v>368446.46097499988</v>
      </c>
      <c r="GY22" s="25">
        <v>429352.813012</v>
      </c>
      <c r="GZ22" s="25">
        <v>437583.56966800004</v>
      </c>
    </row>
    <row r="23" spans="2:208"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row>
    <row r="24" spans="2:20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c r="GW24" s="25">
        <v>6172.8199520000053</v>
      </c>
      <c r="GX24" s="25">
        <v>21210.080692999989</v>
      </c>
      <c r="GY24" s="25">
        <v>20978.002878999996</v>
      </c>
      <c r="GZ24" s="25">
        <v>20945.925887000012</v>
      </c>
    </row>
    <row r="25" spans="2:208"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row>
    <row r="26" spans="2:20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row>
    <row r="27" spans="2:208"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c r="GW27" s="25">
        <v>47393.296011106308</v>
      </c>
      <c r="GX27" s="25">
        <v>47716.868224609745</v>
      </c>
      <c r="GY27" s="25">
        <v>50324.083643809659</v>
      </c>
      <c r="GZ27" s="25">
        <v>52099.082633780185</v>
      </c>
    </row>
    <row r="28" spans="2:208"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row>
    <row r="29" spans="2:208"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row>
    <row r="30" spans="2:208"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c r="GW30" s="25">
        <v>833519.92549547099</v>
      </c>
      <c r="GX30" s="25">
        <v>855029.06734658091</v>
      </c>
      <c r="GY30" s="25">
        <v>940965.00995981868</v>
      </c>
      <c r="GZ30" s="25">
        <v>807465.47855200002</v>
      </c>
    </row>
    <row r="31" spans="2:208"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row>
    <row r="32" spans="2:20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row>
    <row r="33" spans="2:208"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GX33" si="13">SUM(GW7:GW32)</f>
        <v>14256208.992430966</v>
      </c>
      <c r="GX33" s="68">
        <f t="shared" si="13"/>
        <v>14866070.074462436</v>
      </c>
      <c r="GY33" s="68">
        <f t="shared" ref="GY33:GZ33" si="14">SUM(GY7:GY32)</f>
        <v>14719608.129445162</v>
      </c>
      <c r="GZ33" s="68">
        <f t="shared" si="14"/>
        <v>14809525.225271577</v>
      </c>
    </row>
    <row r="34" spans="2:208" ht="2.1" customHeight="1"/>
    <row r="35" spans="2:20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8" ht="27">
      <c r="B38" s="44" t="s">
        <v>100</v>
      </c>
    </row>
    <row r="39" spans="2:20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0"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Z39"/>
  <sheetViews>
    <sheetView zoomScale="95" zoomScaleNormal="95" workbookViewId="0">
      <pane xSplit="2" ySplit="6" topLeftCell="GK7" activePane="bottomRight" state="frozenSplit"/>
      <selection activeCell="GY16" sqref="GY16"/>
      <selection pane="topRight" activeCell="GY16" sqref="GY16"/>
      <selection pane="bottomLeft" activeCell="GY16" sqref="GY16"/>
      <selection pane="bottomRight" activeCell="HB41" sqref="HB41"/>
    </sheetView>
  </sheetViews>
  <sheetFormatPr baseColWidth="10" defaultColWidth="11.42578125" defaultRowHeight="9"/>
  <cols>
    <col min="1" max="1" width="12.5703125" style="14" customWidth="1"/>
    <col min="2" max="2" width="28.7109375" style="14" customWidth="1"/>
    <col min="3" max="166" width="9.7109375" style="14" customWidth="1"/>
    <col min="167" max="208" width="10.85546875" style="14" customWidth="1"/>
    <col min="209" max="16384" width="11.42578125" style="14"/>
  </cols>
  <sheetData>
    <row r="1" spans="1:20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8"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8"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8"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c r="GW7" s="25">
        <v>1008.5364303096682</v>
      </c>
      <c r="GX7" s="25">
        <v>1039.0124573600594</v>
      </c>
      <c r="GY7" s="25">
        <v>1122.0065686581904</v>
      </c>
      <c r="GZ7" s="25">
        <v>1079.3747681792192</v>
      </c>
    </row>
    <row r="8" spans="1:20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c r="GW8" s="25">
        <v>609.76175439842393</v>
      </c>
      <c r="GX8" s="25">
        <v>672.90269793625123</v>
      </c>
      <c r="GY8" s="25">
        <v>593.81586235662462</v>
      </c>
      <c r="GZ8" s="25">
        <v>589.19237795309937</v>
      </c>
    </row>
    <row r="9" spans="1:208"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c r="GW9" s="25">
        <v>650.66146063967756</v>
      </c>
      <c r="GX9" s="25">
        <v>651.79825560818381</v>
      </c>
      <c r="GY9" s="25">
        <v>643.9514461115624</v>
      </c>
      <c r="GZ9" s="25">
        <v>635.70543424215521</v>
      </c>
    </row>
    <row r="10" spans="1:208"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c r="GW10" s="25">
        <v>3919.263054914622</v>
      </c>
      <c r="GX10" s="25">
        <v>4007.549138561611</v>
      </c>
      <c r="GY10" s="25">
        <v>3940.5796881640645</v>
      </c>
      <c r="GZ10" s="25">
        <v>4064.3501734351994</v>
      </c>
    </row>
    <row r="11" spans="1:208"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c r="GW11" s="25">
        <v>4101.9779070193536</v>
      </c>
      <c r="GX11" s="25">
        <v>4105.8203327985548</v>
      </c>
      <c r="GY11" s="25">
        <v>4114.9665240493841</v>
      </c>
      <c r="GZ11" s="25">
        <v>3988.2271683476856</v>
      </c>
    </row>
    <row r="12" spans="1:208"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row>
    <row r="13" spans="1:208"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c r="GV13" s="49">
        <v>3101.0223769938316</v>
      </c>
      <c r="GW13" s="49">
        <v>3258.4896529770926</v>
      </c>
      <c r="GX13" s="49">
        <v>3032.2023762397812</v>
      </c>
      <c r="GY13" s="49">
        <v>2877.6991933961954</v>
      </c>
      <c r="GZ13" s="49">
        <v>2881.0160997325993</v>
      </c>
    </row>
    <row r="14" spans="1:208"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row>
    <row r="15" spans="1:208"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row>
    <row r="16" spans="1:208"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c r="GW16" s="25">
        <v>323.83105039923731</v>
      </c>
      <c r="GX16" s="25">
        <v>334.67628924866085</v>
      </c>
      <c r="GY16" s="25">
        <v>357.58671633142518</v>
      </c>
      <c r="GZ16" s="25">
        <v>357.63609600929965</v>
      </c>
    </row>
    <row r="17" spans="2:208"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c r="GW17" s="25">
        <v>3283.8809398854351</v>
      </c>
      <c r="GX17" s="25">
        <v>3165.9776224669272</v>
      </c>
      <c r="GY17" s="25">
        <v>3101.6265624238822</v>
      </c>
      <c r="GZ17" s="25">
        <v>3009.0414761609818</v>
      </c>
    </row>
    <row r="18" spans="2:208"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row>
    <row r="19" spans="2:20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row>
    <row r="20" spans="2:208"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row>
    <row r="21" spans="2:208"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c r="GW21" s="25">
        <v>3957.6218196605482</v>
      </c>
      <c r="GX21" s="25">
        <v>4023.3317009541774</v>
      </c>
      <c r="GY21" s="25">
        <v>3961.6143623679231</v>
      </c>
      <c r="GZ21" s="25">
        <v>4048.6656381896282</v>
      </c>
    </row>
    <row r="22" spans="2:208"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c r="GW22" s="25">
        <v>721.4630339896438</v>
      </c>
      <c r="GX22" s="25">
        <v>712.48878577938547</v>
      </c>
      <c r="GY22" s="25">
        <v>719.8296026221135</v>
      </c>
      <c r="GZ22" s="25">
        <v>712.30542194182226</v>
      </c>
    </row>
    <row r="23" spans="2:208"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row>
    <row r="24" spans="2:20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c r="GW24" s="25">
        <v>112.30472735937759</v>
      </c>
      <c r="GX24" s="25">
        <v>111.68327282326368</v>
      </c>
      <c r="GY24" s="25">
        <v>112.40227906249844</v>
      </c>
      <c r="GZ24" s="25">
        <v>126.03301359034673</v>
      </c>
    </row>
    <row r="25" spans="2:208"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row>
    <row r="26" spans="2:20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row>
    <row r="27" spans="2:208"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c r="GW27" s="25">
        <v>145.48434644293536</v>
      </c>
      <c r="GX27" s="25">
        <v>167.48502753338823</v>
      </c>
      <c r="GY27" s="25">
        <v>151.36585632100048</v>
      </c>
      <c r="GZ27" s="25">
        <v>153.98828883238994</v>
      </c>
    </row>
    <row r="28" spans="2:208"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0.81309752052724216</v>
      </c>
      <c r="GY28" s="25">
        <v>0.8983678894452275</v>
      </c>
      <c r="GZ28" s="25">
        <v>10.865143846224111</v>
      </c>
    </row>
    <row r="29" spans="2:208"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row>
    <row r="30" spans="2:208"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c r="GW30" s="25">
        <v>4881.9010667802686</v>
      </c>
      <c r="GX30" s="25">
        <v>4906.713265245703</v>
      </c>
      <c r="GY30" s="25">
        <v>4898.0891777756706</v>
      </c>
      <c r="GZ30" s="25">
        <v>4968.6684637527924</v>
      </c>
    </row>
    <row r="31" spans="2:208"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row>
    <row r="32" spans="2:20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row>
    <row r="33" spans="2:208"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c r="GV33" s="26">
        <v>27146.363290351725</v>
      </c>
      <c r="GW33" s="26">
        <v>26975.177244776285</v>
      </c>
      <c r="GX33" s="26">
        <v>26932.454320076471</v>
      </c>
      <c r="GY33" s="26">
        <v>26596.432207529982</v>
      </c>
      <c r="GZ33" s="26">
        <v>26625.069564213445</v>
      </c>
    </row>
    <row r="34" spans="2:208" ht="2.1" customHeight="1"/>
    <row r="35" spans="2:20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8" ht="27">
      <c r="B38" s="44" t="s">
        <v>100</v>
      </c>
    </row>
    <row r="39" spans="2:208">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Z40"/>
  <sheetViews>
    <sheetView zoomScale="95" zoomScaleNormal="95" workbookViewId="0">
      <pane xSplit="2" ySplit="6" topLeftCell="GG7" activePane="bottomRight" state="frozenSplit"/>
      <selection activeCell="GY16" sqref="GY16"/>
      <selection pane="topRight" activeCell="GY16" sqref="GY16"/>
      <selection pane="bottomLeft" activeCell="GY16" sqref="GY16"/>
      <selection pane="bottomRight" activeCell="GZ7" sqref="GZ7:GZ32"/>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08" width="10.85546875" style="14" customWidth="1"/>
    <col min="209" max="16384" width="11.42578125" style="14"/>
  </cols>
  <sheetData>
    <row r="1" spans="1:20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8"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8"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8"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c r="GW7" s="25">
        <v>122.72209330848386</v>
      </c>
      <c r="GX7" s="25">
        <v>122.24315490347752</v>
      </c>
      <c r="GY7" s="25">
        <v>124.67305032198497</v>
      </c>
      <c r="GZ7" s="25">
        <v>249.3338861059411</v>
      </c>
    </row>
    <row r="8" spans="1:20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c r="GW8" s="25">
        <v>35.303373670598226</v>
      </c>
      <c r="GX8" s="25">
        <v>46.688993021342668</v>
      </c>
      <c r="GY8" s="25">
        <v>29.7668098836171</v>
      </c>
      <c r="GZ8" s="25">
        <v>44.133491997303274</v>
      </c>
    </row>
    <row r="9" spans="1:208"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c r="GW9" s="25">
        <v>38.293559036388253</v>
      </c>
      <c r="GX9" s="25">
        <v>27.76234003698919</v>
      </c>
      <c r="GY9" s="25">
        <v>18.944262195792199</v>
      </c>
      <c r="GZ9" s="25">
        <v>16.931883544641607</v>
      </c>
    </row>
    <row r="10" spans="1:208"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c r="GW10" s="25">
        <v>1272.5048242644691</v>
      </c>
      <c r="GX10" s="25">
        <v>1217.6875711937616</v>
      </c>
      <c r="GY10" s="25">
        <v>1317.7787314602924</v>
      </c>
      <c r="GZ10" s="25">
        <v>1225.6833393792842</v>
      </c>
    </row>
    <row r="11" spans="1:208"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c r="GW11" s="25">
        <v>1810.6542936831513</v>
      </c>
      <c r="GX11" s="25">
        <v>1894.1209189044055</v>
      </c>
      <c r="GY11" s="25">
        <v>1894.5074518768388</v>
      </c>
      <c r="GZ11" s="25">
        <v>1928.7485080217393</v>
      </c>
    </row>
    <row r="12" spans="1:208"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row>
    <row r="13" spans="1:208"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c r="GW13" s="49">
        <v>1030.9303354723365</v>
      </c>
      <c r="GX13" s="49">
        <v>1049.6166474748109</v>
      </c>
      <c r="GY13" s="49">
        <v>1106.3398486437288</v>
      </c>
      <c r="GZ13" s="49">
        <v>1032.1597601962949</v>
      </c>
    </row>
    <row r="14" spans="1:208"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row>
    <row r="15" spans="1:208"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row>
    <row r="16" spans="1:208"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c r="GW16" s="25">
        <v>26.725022355718163</v>
      </c>
      <c r="GX16" s="25">
        <v>30.376501716564434</v>
      </c>
      <c r="GY16" s="25">
        <v>30.767095298689309</v>
      </c>
      <c r="GZ16" s="25">
        <v>32.829054525466908</v>
      </c>
    </row>
    <row r="17" spans="2:208"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c r="GW17" s="25">
        <v>898.38356061404193</v>
      </c>
      <c r="GX17" s="25">
        <v>886.15028865636384</v>
      </c>
      <c r="GY17" s="25">
        <v>1062.3853925323879</v>
      </c>
      <c r="GZ17" s="25">
        <v>1101.2910094033898</v>
      </c>
    </row>
    <row r="18" spans="2:208"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row>
    <row r="19" spans="2:208"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row>
    <row r="20" spans="2:208"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row>
    <row r="21" spans="2:208"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c r="GW21" s="25">
        <v>1269.2563840035598</v>
      </c>
      <c r="GX21" s="25">
        <v>1360.2486298924182</v>
      </c>
      <c r="GY21" s="25">
        <v>1136.6492307519047</v>
      </c>
      <c r="GZ21" s="25">
        <v>1178.1595200384306</v>
      </c>
    </row>
    <row r="22" spans="2:208"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c r="GW22" s="25">
        <v>104.87099441831006</v>
      </c>
      <c r="GX22" s="25">
        <v>126.37697305354695</v>
      </c>
      <c r="GY22" s="25">
        <v>126.12769172155106</v>
      </c>
      <c r="GZ22" s="25">
        <v>129.63922108255503</v>
      </c>
    </row>
    <row r="23" spans="2:208"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row>
    <row r="24" spans="2:208"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c r="GW24" s="25">
        <v>21.795538664338416</v>
      </c>
      <c r="GX24" s="25">
        <v>26.409481849017684</v>
      </c>
      <c r="GY24" s="25">
        <v>27.496650804493093</v>
      </c>
      <c r="GZ24" s="25">
        <v>29.009071983894621</v>
      </c>
    </row>
    <row r="25" spans="2:208"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row>
    <row r="26" spans="2:208"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row>
    <row r="27" spans="2:208"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c r="GW27" s="25">
        <v>47.021947616686511</v>
      </c>
      <c r="GX27" s="25">
        <v>42.766953486700217</v>
      </c>
      <c r="GY27" s="25">
        <v>40.38787686418317</v>
      </c>
      <c r="GZ27" s="25">
        <v>41.223614390408315</v>
      </c>
    </row>
    <row r="28" spans="2:208"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row>
    <row r="29" spans="2:208"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row>
    <row r="30" spans="2:208"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c r="GW30" s="25">
        <v>866.95999371629466</v>
      </c>
      <c r="GX30" s="25">
        <v>902.49517368755289</v>
      </c>
      <c r="GY30" s="25">
        <v>736.74037865494415</v>
      </c>
      <c r="GZ30" s="25">
        <v>716.2504136809863</v>
      </c>
    </row>
    <row r="31" spans="2:208"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row>
    <row r="32" spans="2:208"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row>
    <row r="33" spans="2:208"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GX33" si="13">SUM(GW7:GW32)</f>
        <v>7545.4219208243776</v>
      </c>
      <c r="GX33" s="26">
        <f t="shared" si="13"/>
        <v>7732.9436278769499</v>
      </c>
      <c r="GY33" s="26">
        <f t="shared" ref="GY33:GZ33" si="14">SUM(GY7:GY32)</f>
        <v>7652.5644710104079</v>
      </c>
      <c r="GZ33" s="26">
        <f t="shared" si="14"/>
        <v>7725.3927743503364</v>
      </c>
    </row>
    <row r="34" spans="2:208" ht="2.1" customHeight="1"/>
    <row r="35" spans="2:208">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8" ht="27">
      <c r="B38" s="44" t="s">
        <v>100</v>
      </c>
    </row>
    <row r="40" spans="2:208">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0"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E30" sqref="E30"/>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Z40"/>
  <sheetViews>
    <sheetView tabSelected="1" zoomScale="140" zoomScaleNormal="140" workbookViewId="0">
      <pane xSplit="2" ySplit="6" topLeftCell="GM13" activePane="bottomRight" state="frozenSplit"/>
      <selection activeCell="GY16" sqref="GY16"/>
      <selection pane="topRight" activeCell="GY16" sqref="GY16"/>
      <selection pane="bottomLeft" activeCell="GY16" sqref="GY16"/>
      <selection pane="bottomRight" activeCell="GZ7" sqref="GZ7:GZ32"/>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08" width="10" style="2" customWidth="1"/>
    <col min="209" max="16384" width="11.42578125" style="2"/>
  </cols>
  <sheetData>
    <row r="1" spans="1:208">
      <c r="A1" s="23"/>
      <c r="B1" s="4"/>
    </row>
    <row r="2" spans="1:208"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8"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8"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9455477.8294929992</v>
      </c>
      <c r="GY7" s="15">
        <f>IFERROR('1_02'!GY7+'1_03'!GY7+'1_04'!GY7+'1_05'!GY7,"ND")</f>
        <v>9408652.2154990006</v>
      </c>
      <c r="GZ7" s="15">
        <f>IFERROR('1_02'!GZ7+'1_03'!GZ7+'1_04'!GZ7+'1_05'!GZ7,"ND")</f>
        <v>9362097.0938959997</v>
      </c>
    </row>
    <row r="8" spans="1:20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2815476.9149000002</v>
      </c>
      <c r="GY8" s="15">
        <f>IFERROR('1_02'!GY8+'1_03'!GY8+'1_04'!GY8+'1_05'!GY8,"ND")</f>
        <v>2643525.0305189998</v>
      </c>
      <c r="GZ8" s="15">
        <f>IFERROR('1_02'!GZ8+'1_03'!GZ8+'1_04'!GZ8+'1_05'!GZ8,"ND")</f>
        <v>2720835.664721</v>
      </c>
    </row>
    <row r="9" spans="1:208"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5117996.3668840006</v>
      </c>
      <c r="GY9" s="15">
        <f>IFERROR('1_02'!GY9+'1_03'!GY9+'1_04'!GY9+'1_05'!GY9,"ND")</f>
        <v>5129508.232721</v>
      </c>
      <c r="GZ9" s="15">
        <f>IFERROR('1_02'!GZ9+'1_03'!GZ9+'1_04'!GZ9+'1_05'!GZ9,"ND")</f>
        <v>5147367.1095009996</v>
      </c>
    </row>
    <row r="10" spans="1:208"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42107456.850660004</v>
      </c>
      <c r="GY10" s="15">
        <f>IFERROR('1_02'!GY10+'1_03'!GY10+'1_04'!GY10+'1_05'!GY10,"ND")</f>
        <v>41975777.959564</v>
      </c>
      <c r="GZ10" s="15">
        <f>IFERROR('1_02'!GZ10+'1_03'!GZ10+'1_04'!GZ10+'1_05'!GZ10,"ND")</f>
        <v>42351301.468777999</v>
      </c>
    </row>
    <row r="11" spans="1:208"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36910809.470477</v>
      </c>
      <c r="GY11" s="15">
        <f>IFERROR('1_02'!GY11+'1_03'!GY11+'1_04'!GY11+'1_05'!GY11,"ND")</f>
        <v>37006055.068331003</v>
      </c>
      <c r="GZ11" s="15">
        <f>IFERROR('1_02'!GZ11+'1_03'!GZ11+'1_04'!GZ11+'1_05'!GZ11,"ND")</f>
        <v>36912226.310983002</v>
      </c>
    </row>
    <row r="12" spans="1:208"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c r="GY12" s="15" t="str">
        <f>IFERROR('1_02'!GY12+'1_03'!GY12+'1_04'!GY12+'1_05'!GY12,"ND")</f>
        <v>ND</v>
      </c>
      <c r="GZ12" s="15" t="str">
        <f>IFERROR('1_02'!GZ12+'1_03'!GZ12+'1_04'!GZ12+'1_05'!GZ12,"ND")</f>
        <v>ND</v>
      </c>
    </row>
    <row r="13" spans="1:208"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37476028.195766002</v>
      </c>
      <c r="GY13" s="48">
        <f>IFERROR('1_02'!GY13+'1_03'!GY13+'1_04'!GY13+'1_05'!GY13,"ND")</f>
        <v>37604505.374327995</v>
      </c>
      <c r="GZ13" s="48">
        <f>IFERROR('1_02'!GZ13+'1_03'!GZ13+'1_04'!GZ13+'1_05'!GZ13,"ND")</f>
        <v>37839618.293480992</v>
      </c>
    </row>
    <row r="14" spans="1:208"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c r="GY14" s="15" t="str">
        <f>IFERROR('1_02'!GY14+'1_03'!GY14+'1_04'!GY14+'1_05'!GY14,"ND")</f>
        <v>ND</v>
      </c>
      <c r="GZ14" s="15" t="str">
        <f>IFERROR('1_02'!GZ14+'1_03'!GZ14+'1_04'!GZ14+'1_05'!GZ14,"ND")</f>
        <v>ND</v>
      </c>
    </row>
    <row r="15" spans="1:208"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1439342.3437800002</v>
      </c>
      <c r="GY15" s="15">
        <f>IFERROR('1_02'!GY15+'1_03'!GY15+'1_04'!GY15+'1_05'!GY15,"ND")</f>
        <v>1454541.1393590001</v>
      </c>
      <c r="GZ15" s="15">
        <f>IFERROR('1_02'!GZ15+'1_03'!GZ15+'1_04'!GZ15+'1_05'!GZ15,"ND")</f>
        <v>1478228.6057579999</v>
      </c>
    </row>
    <row r="16" spans="1:208"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3640236.0303799999</v>
      </c>
      <c r="GY16" s="15">
        <f>IFERROR('1_02'!GY16+'1_03'!GY16+'1_04'!GY16+'1_05'!GY16,"ND")</f>
        <v>3689814.0618890002</v>
      </c>
      <c r="GZ16" s="15">
        <f>IFERROR('1_02'!GZ16+'1_03'!GZ16+'1_04'!GZ16+'1_05'!GZ16,"ND")</f>
        <v>3735477.4254399999</v>
      </c>
    </row>
    <row r="17" spans="2:208"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24088585.285333</v>
      </c>
      <c r="GY17" s="15">
        <f>IFERROR('1_02'!GY17+'1_03'!GY17+'1_04'!GY17+'1_05'!GY17,"ND")</f>
        <v>24064034.519898999</v>
      </c>
      <c r="GZ17" s="15">
        <f>IFERROR('1_02'!GZ17+'1_03'!GZ17+'1_04'!GZ17+'1_05'!GZ17,"ND")</f>
        <v>23811588.508019</v>
      </c>
    </row>
    <row r="18" spans="2:208"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c r="GY18" s="15" t="str">
        <f>IFERROR('1_02'!GY18+'1_03'!GY18+'1_04'!GY18+'1_05'!GY18,"ND")</f>
        <v>ND</v>
      </c>
      <c r="GZ18" s="15" t="str">
        <f>IFERROR('1_02'!GZ18+'1_03'!GZ18+'1_04'!GZ18+'1_05'!GZ18,"ND")</f>
        <v>ND</v>
      </c>
    </row>
    <row r="19" spans="2:208"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c r="GY19" s="15" t="str">
        <f>IFERROR('1_02'!GY19+'1_03'!GY19+'1_04'!GY19+'1_05'!GY19,"ND")</f>
        <v>ND</v>
      </c>
      <c r="GZ19" s="15" t="str">
        <f>IFERROR('1_02'!GZ19+'1_03'!GZ19+'1_04'!GZ19+'1_05'!GZ19,"ND")</f>
        <v>ND</v>
      </c>
    </row>
    <row r="20" spans="2:208"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81810.475189999997</v>
      </c>
      <c r="GY20" s="15">
        <f>IFERROR('1_02'!GY20+'1_03'!GY20+'1_04'!GY20+'1_05'!GY20,"ND")</f>
        <v>83399.932567000011</v>
      </c>
      <c r="GZ20" s="15">
        <f>IFERROR('1_02'!GZ20+'1_03'!GZ20+'1_04'!GZ20+'1_05'!GZ20,"ND")</f>
        <v>84769.727221000008</v>
      </c>
    </row>
    <row r="21" spans="2:208"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43792023.398514003</v>
      </c>
      <c r="GY21" s="15">
        <f>IFERROR('1_02'!GY21+'1_03'!GY21+'1_04'!GY21+'1_05'!GY21,"ND")</f>
        <v>43120860.239449002</v>
      </c>
      <c r="GZ21" s="15">
        <f>IFERROR('1_02'!GZ21+'1_03'!GZ21+'1_04'!GZ21+'1_05'!GZ21,"ND")</f>
        <v>42692593.309602</v>
      </c>
    </row>
    <row r="22" spans="2:208"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7989817.1485319994</v>
      </c>
      <c r="GY22" s="15">
        <f>IFERROR('1_02'!GY22+'1_03'!GY22+'1_04'!GY22+'1_05'!GY22,"ND")</f>
        <v>7986225.1169740008</v>
      </c>
      <c r="GZ22" s="15">
        <f>IFERROR('1_02'!GZ22+'1_03'!GZ22+'1_04'!GZ22+'1_05'!GZ22,"ND")</f>
        <v>8009821.4139799997</v>
      </c>
    </row>
    <row r="23" spans="2:208"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c r="GY23" s="15" t="str">
        <f>IFERROR('1_02'!GY23+'1_03'!GY23+'1_04'!GY23+'1_05'!GY23,"ND")</f>
        <v>ND</v>
      </c>
      <c r="GZ23" s="15" t="str">
        <f>IFERROR('1_02'!GZ23+'1_03'!GZ23+'1_04'!GZ23+'1_05'!GZ23,"ND")</f>
        <v>ND</v>
      </c>
    </row>
    <row r="24" spans="2:208"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c r="GY24" s="15">
        <f>IFERROR('1_02'!GY24+'1_03'!GY24+'1_04'!GY24+'1_05'!GY24,"ND")</f>
        <v>233964.70318000001</v>
      </c>
      <c r="GZ24" s="15">
        <f>IFERROR('1_02'!GZ24+'1_03'!GZ24+'1_04'!GZ24+'1_05'!GZ24,"ND")</f>
        <v>244222.61180400001</v>
      </c>
    </row>
    <row r="25" spans="2:208"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c r="GY25" s="15" t="str">
        <f>IFERROR('1_02'!GY25+'1_03'!GY25+'1_04'!GY25+'1_05'!GY25,"ND")</f>
        <v>ND</v>
      </c>
      <c r="GZ25" s="15" t="str">
        <f>IFERROR('1_02'!GZ25+'1_03'!GZ25+'1_04'!GZ25+'1_05'!GZ25,"ND")</f>
        <v>ND</v>
      </c>
    </row>
    <row r="26" spans="2:208"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c r="GY26" s="15" t="str">
        <f>IFERROR('1_02'!GY26+'1_03'!GY26+'1_04'!GY26+'1_05'!GY26,"ND")</f>
        <v>ND</v>
      </c>
      <c r="GZ26" s="15" t="str">
        <f>IFERROR('1_02'!GZ26+'1_03'!GZ26+'1_04'!GZ26+'1_05'!GZ26,"ND")</f>
        <v>ND</v>
      </c>
    </row>
    <row r="27" spans="2:208"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404529.95426600002</v>
      </c>
      <c r="GY27" s="15">
        <f>IFERROR('1_02'!GY27+'1_03'!GY27+'1_04'!GY27+'1_05'!GY27,"ND")</f>
        <v>391911.30442499998</v>
      </c>
      <c r="GZ27" s="15">
        <f>IFERROR('1_02'!GZ27+'1_03'!GZ27+'1_04'!GZ27+'1_05'!GZ27,"ND")</f>
        <v>415339.33803100005</v>
      </c>
    </row>
    <row r="28" spans="2:208"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11072.727059000001</v>
      </c>
      <c r="GY28" s="15">
        <f>IFERROR('1_02'!GY28+'1_03'!GY28+'1_04'!GY28+'1_05'!GY28,"ND")</f>
        <v>8077.0114450000001</v>
      </c>
      <c r="GZ28" s="15">
        <f>IFERROR('1_02'!GZ28+'1_03'!GZ28+'1_04'!GZ28+'1_05'!GZ28,"ND")</f>
        <v>21723.490362</v>
      </c>
    </row>
    <row r="29" spans="2:208"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c r="GY29" s="15" t="str">
        <f>IFERROR('1_02'!GY29+'1_03'!GY29+'1_04'!GY29+'1_05'!GY29,"ND")</f>
        <v>ND</v>
      </c>
      <c r="GZ29" s="15" t="str">
        <f>IFERROR('1_02'!GZ29+'1_03'!GZ29+'1_04'!GZ29+'1_05'!GZ29,"ND")</f>
        <v>ND</v>
      </c>
    </row>
    <row r="30" spans="2:208"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33183240.351739999</v>
      </c>
      <c r="GY30" s="15">
        <f>IFERROR('1_02'!GY30+'1_03'!GY30+'1_04'!GY30+'1_05'!GY30,"ND")</f>
        <v>32918351.080736998</v>
      </c>
      <c r="GZ30" s="15">
        <f>IFERROR('1_02'!GZ30+'1_03'!GZ30+'1_04'!GZ30+'1_05'!GZ30,"ND")</f>
        <v>32669558.952633999</v>
      </c>
    </row>
    <row r="31" spans="2:208"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c r="GY31" s="15" t="str">
        <f>IFERROR('1_02'!GY31+'1_03'!GY31+'1_04'!GY31+'1_05'!GY31,"ND")</f>
        <v>ND</v>
      </c>
      <c r="GZ31" s="15" t="str">
        <f>IFERROR('1_02'!GZ31+'1_03'!GZ31+'1_04'!GZ31+'1_05'!GZ31,"ND")</f>
        <v>ND</v>
      </c>
    </row>
    <row r="32" spans="2:208"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c r="GY32" s="15">
        <f>IFERROR('1_02'!GY32+'1_03'!GY32+'1_04'!GY32+'1_05'!GY32,"ND")</f>
        <v>7989.3314</v>
      </c>
      <c r="GZ32" s="15">
        <f>IFERROR('1_02'!GZ32+'1_03'!GZ32+'1_04'!GZ32+'1_05'!GZ32,"ND")</f>
        <v>8042.6669339999999</v>
      </c>
    </row>
    <row r="33" spans="2:208"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248755240.14928201</v>
      </c>
      <c r="GY33" s="16">
        <f>IFERROR('1_02'!GY33+'1_03'!GY33+'1_04'!GY33+'1_05'!GY33,"ND")</f>
        <v>247727192.32228601</v>
      </c>
      <c r="GZ33" s="16">
        <f>IFERROR('1_02'!GZ33+'1_03'!GZ33+'1_04'!GZ33+'1_05'!GZ33,"ND")</f>
        <v>247504811.99114501</v>
      </c>
    </row>
    <row r="34" spans="2:208" s="14" customFormat="1" ht="4.5" customHeight="1">
      <c r="DJ34" s="14">
        <v>149268994.252615</v>
      </c>
    </row>
    <row r="35" spans="2:208" s="14" customFormat="1" ht="9">
      <c r="B35" s="51"/>
      <c r="N35" s="17"/>
      <c r="Z35" s="17"/>
      <c r="AL35" s="17"/>
      <c r="AX35" s="17"/>
      <c r="BJ35" s="17"/>
      <c r="BV35" s="17"/>
      <c r="EZ35" s="77"/>
      <c r="FA35" s="77"/>
    </row>
    <row r="36" spans="2:208"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8">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8" ht="27">
      <c r="B38" s="44" t="s">
        <v>100</v>
      </c>
    </row>
    <row r="40" spans="2:208">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Z39"/>
  <sheetViews>
    <sheetView zoomScaleNormal="100" workbookViewId="0">
      <pane xSplit="2" ySplit="6" topLeftCell="GG7" activePane="bottomRight" state="frozenSplit"/>
      <selection activeCell="GY16" sqref="GY16"/>
      <selection pane="topRight" activeCell="GY16" sqref="GY16"/>
      <selection pane="bottomLeft" activeCell="GY16" sqref="GY16"/>
      <selection pane="bottomRight" activeCell="GZ7" sqref="GZ7:GZ32"/>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08" width="10.85546875" style="14" customWidth="1"/>
    <col min="209" max="16384" width="11.42578125" style="14"/>
  </cols>
  <sheetData>
    <row r="1" spans="1:208">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8"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8"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8"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8"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c r="GW7" s="15">
        <v>6443228.1146710003</v>
      </c>
      <c r="GX7" s="15">
        <v>6700675.0816120002</v>
      </c>
      <c r="GY7" s="15">
        <v>6591584.3067730004</v>
      </c>
      <c r="GZ7" s="15">
        <v>6584096.3204600001</v>
      </c>
    </row>
    <row r="8" spans="1:208"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c r="GW8" s="15">
        <v>2736076.6343129999</v>
      </c>
      <c r="GX8" s="15">
        <v>2815476.9149000002</v>
      </c>
      <c r="GY8" s="15">
        <v>2643525.0305189998</v>
      </c>
      <c r="GZ8" s="15">
        <v>2720835.664721</v>
      </c>
    </row>
    <row r="9" spans="1:208"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c r="GW9" s="15">
        <v>3007693.5693060001</v>
      </c>
      <c r="GX9" s="15">
        <v>3034592.9892330002</v>
      </c>
      <c r="GY9" s="15">
        <v>3041797.1170450002</v>
      </c>
      <c r="GZ9" s="15">
        <v>3046040.1058729999</v>
      </c>
    </row>
    <row r="10" spans="1:208"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c r="GW10" s="15">
        <v>21303155.670968</v>
      </c>
      <c r="GX10" s="15">
        <v>21632927.729061</v>
      </c>
      <c r="GY10" s="15">
        <v>21408763.615747999</v>
      </c>
      <c r="GZ10" s="15">
        <v>21745411.101980999</v>
      </c>
    </row>
    <row r="11" spans="1:208"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c r="GW11" s="15">
        <v>20310368.174215999</v>
      </c>
      <c r="GX11" s="15">
        <v>20554090.481423002</v>
      </c>
      <c r="GY11" s="15">
        <v>20554341.384631999</v>
      </c>
      <c r="GZ11" s="15">
        <v>20629664.617965002</v>
      </c>
    </row>
    <row r="12" spans="1:208"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c r="GW12" s="15" t="s">
        <v>65</v>
      </c>
      <c r="GX12" s="15" t="s">
        <v>65</v>
      </c>
      <c r="GY12" s="15" t="s">
        <v>65</v>
      </c>
      <c r="GZ12" s="15" t="s">
        <v>65</v>
      </c>
    </row>
    <row r="13" spans="1:208"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c r="GV13" s="48">
        <v>16040682.940498</v>
      </c>
      <c r="GW13" s="48">
        <v>16407033.508009</v>
      </c>
      <c r="GX13" s="48">
        <v>16403044.234928001</v>
      </c>
      <c r="GY13" s="48">
        <v>16458539.424053</v>
      </c>
      <c r="GZ13" s="48">
        <v>16473660.06989</v>
      </c>
    </row>
    <row r="14" spans="1:208"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c r="GW14" s="15" t="s">
        <v>65</v>
      </c>
      <c r="GX14" s="15" t="s">
        <v>65</v>
      </c>
      <c r="GY14" s="15" t="s">
        <v>65</v>
      </c>
      <c r="GZ14" s="15" t="s">
        <v>65</v>
      </c>
    </row>
    <row r="15" spans="1:208"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c r="GW15" s="15">
        <v>27619.190919000001</v>
      </c>
      <c r="GX15" s="15">
        <v>27825.073482</v>
      </c>
      <c r="GY15" s="15">
        <v>28136.022983999999</v>
      </c>
      <c r="GZ15" s="15">
        <v>27409.657672000001</v>
      </c>
    </row>
    <row r="16" spans="1:208"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c r="GW16" s="15">
        <v>3223708.4285960002</v>
      </c>
      <c r="GX16" s="15">
        <v>3276306.0000809999</v>
      </c>
      <c r="GY16" s="15">
        <v>3311163.1681750002</v>
      </c>
      <c r="GZ16" s="15">
        <v>3355549.4954280001</v>
      </c>
    </row>
    <row r="17" spans="2:208"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c r="GW17" s="15">
        <v>12592330.657477999</v>
      </c>
      <c r="GX17" s="15">
        <v>12705163.954333</v>
      </c>
      <c r="GY17" s="15">
        <v>12728109.295017</v>
      </c>
      <c r="GZ17" s="15">
        <v>12653293.168909</v>
      </c>
    </row>
    <row r="18" spans="2:208"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c r="GW18" s="15" t="s">
        <v>65</v>
      </c>
      <c r="GX18" s="15" t="s">
        <v>65</v>
      </c>
      <c r="GY18" s="15" t="s">
        <v>65</v>
      </c>
      <c r="GZ18" s="15" t="s">
        <v>65</v>
      </c>
    </row>
    <row r="19" spans="2:208"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c r="GW19" s="15" t="s">
        <v>65</v>
      </c>
      <c r="GX19" s="15" t="s">
        <v>65</v>
      </c>
      <c r="GY19" s="15" t="s">
        <v>65</v>
      </c>
      <c r="GZ19" s="15" t="s">
        <v>65</v>
      </c>
    </row>
    <row r="20" spans="2:208"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c r="GW20" s="15">
        <v>82.018655999999993</v>
      </c>
      <c r="GX20" s="15">
        <v>78.874459999999999</v>
      </c>
      <c r="GY20" s="15">
        <v>74.905707000000007</v>
      </c>
      <c r="GZ20" s="15">
        <v>70.818663999999998</v>
      </c>
    </row>
    <row r="21" spans="2:208"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c r="GW21" s="15">
        <v>18706595.534313999</v>
      </c>
      <c r="GX21" s="15">
        <v>19147893.469921</v>
      </c>
      <c r="GY21" s="15">
        <v>18618683.859092999</v>
      </c>
      <c r="GZ21" s="15">
        <v>18514750.095879</v>
      </c>
    </row>
    <row r="22" spans="2:208"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c r="GW22" s="15">
        <v>5878347.2033219999</v>
      </c>
      <c r="GX22" s="15">
        <v>5945238.1119619999</v>
      </c>
      <c r="GY22" s="15">
        <v>5948908.6816880004</v>
      </c>
      <c r="GZ22" s="15">
        <v>5969051.385125</v>
      </c>
    </row>
    <row r="23" spans="2:208"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row>
    <row r="24" spans="2:208"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c r="GW24" s="15">
        <v>230626.616457</v>
      </c>
      <c r="GX24" s="15">
        <v>233262.85359799999</v>
      </c>
      <c r="GY24" s="15">
        <v>233238.612693</v>
      </c>
      <c r="GZ24" s="15">
        <v>243525.13737800001</v>
      </c>
    </row>
    <row r="25" spans="2:208"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row>
    <row r="26" spans="2:208"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row>
    <row r="27" spans="2:208"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c r="GW27" s="15">
        <v>368791.899577</v>
      </c>
      <c r="GX27" s="15">
        <v>369341.04557900003</v>
      </c>
      <c r="GY27" s="15">
        <v>361826.015457</v>
      </c>
      <c r="GZ27" s="15">
        <v>398966.02765900001</v>
      </c>
    </row>
    <row r="28" spans="2:208"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c r="GW28" s="15">
        <v>766.74214400000005</v>
      </c>
      <c r="GX28" s="15">
        <v>11072.727059000001</v>
      </c>
      <c r="GY28" s="15">
        <v>8077.0114450000001</v>
      </c>
      <c r="GZ28" s="15">
        <v>21723.490362</v>
      </c>
    </row>
    <row r="29" spans="2:208"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c r="GW29" s="15" t="s">
        <v>65</v>
      </c>
      <c r="GX29" s="15" t="s">
        <v>65</v>
      </c>
      <c r="GY29" s="15" t="s">
        <v>65</v>
      </c>
      <c r="GZ29" s="15" t="s">
        <v>65</v>
      </c>
    </row>
    <row r="30" spans="2:208"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c r="GW30" s="15">
        <v>14715571.768711001</v>
      </c>
      <c r="GX30" s="15">
        <v>15043365.880449001</v>
      </c>
      <c r="GY30" s="15">
        <v>14890074.235284001</v>
      </c>
      <c r="GZ30" s="15">
        <v>14647419.948368</v>
      </c>
    </row>
    <row r="31" spans="2:208"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c r="GW31" s="15" t="s">
        <v>65</v>
      </c>
      <c r="GX31" s="15" t="s">
        <v>65</v>
      </c>
      <c r="GY31" s="15" t="s">
        <v>65</v>
      </c>
      <c r="GZ31" s="15" t="s">
        <v>65</v>
      </c>
    </row>
    <row r="32" spans="2:208"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c r="GW32" s="15">
        <v>8032.0672329999998</v>
      </c>
      <c r="GX32" s="15">
        <v>8073.9527099999996</v>
      </c>
      <c r="GY32" s="15">
        <v>7989.3314</v>
      </c>
      <c r="GZ32" s="15">
        <v>8042.6669339999999</v>
      </c>
    </row>
    <row r="33" spans="2:208"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 si="13">SUM(GW7:GW32)</f>
        <v>125960027.79889001</v>
      </c>
      <c r="GX33" s="16">
        <f t="shared" ref="GX33:GZ33" si="14">SUM(GX7:GX32)</f>
        <v>127908429.37479103</v>
      </c>
      <c r="GY33" s="16">
        <f t="shared" si="14"/>
        <v>126834832.01771301</v>
      </c>
      <c r="GZ33" s="16">
        <f t="shared" si="14"/>
        <v>127039509.77326801</v>
      </c>
    </row>
    <row r="34" spans="2:208" ht="2.1" customHeight="1">
      <c r="BP34" s="14"/>
      <c r="BQ34" s="14"/>
      <c r="BR34" s="14"/>
      <c r="BS34" s="14"/>
      <c r="BT34" s="14"/>
      <c r="BU34" s="14"/>
      <c r="BV34" s="14"/>
    </row>
    <row r="35" spans="2:208"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8"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8" ht="27">
      <c r="B38" s="44" t="s">
        <v>100</v>
      </c>
    </row>
    <row r="39" spans="2:208"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0"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Z39"/>
  <sheetViews>
    <sheetView zoomScaleNormal="100" workbookViewId="0">
      <pane xSplit="2" ySplit="6" topLeftCell="GI7" activePane="bottomRight" state="frozenSplit"/>
      <selection activeCell="GY16" sqref="GY16"/>
      <selection pane="topRight" activeCell="GY16" sqref="GY16"/>
      <selection pane="bottomLeft" activeCell="GY16" sqref="GY16"/>
      <selection pane="bottomRight" activeCell="GZ7" sqref="GZ7:GZ32"/>
    </sheetView>
  </sheetViews>
  <sheetFormatPr baseColWidth="10" defaultColWidth="11.42578125" defaultRowHeight="15"/>
  <cols>
    <col min="1" max="1" width="12.5703125" style="24" customWidth="1"/>
    <col min="2" max="2" width="28.7109375" style="24" customWidth="1"/>
    <col min="3" max="166" width="9.7109375" style="24" customWidth="1"/>
    <col min="167" max="208" width="10.85546875" style="24" customWidth="1"/>
    <col min="209" max="16384" width="11.42578125" style="24"/>
  </cols>
  <sheetData>
    <row r="1" spans="1:208">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8"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8"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8">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c r="GW7" s="25">
        <v>236324.75344199999</v>
      </c>
      <c r="GX7" s="25">
        <v>236106.073129</v>
      </c>
      <c r="GY7" s="25">
        <v>239701.10349099999</v>
      </c>
      <c r="GZ7" s="25">
        <v>239682.654993</v>
      </c>
    </row>
    <row r="8" spans="1:20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row>
    <row r="9" spans="1:208"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c r="GW9" s="25">
        <v>109283.024265</v>
      </c>
      <c r="GX9" s="25">
        <v>110222.580802</v>
      </c>
      <c r="GY9" s="25">
        <v>111636.879484</v>
      </c>
      <c r="GZ9" s="25">
        <v>113263.19407100001</v>
      </c>
    </row>
    <row r="10" spans="1:208"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c r="GW10" s="25">
        <v>4739707.7865310004</v>
      </c>
      <c r="GX10" s="25">
        <v>4703088.7131209997</v>
      </c>
      <c r="GY10" s="25">
        <v>4726141.4227329995</v>
      </c>
      <c r="GZ10" s="25">
        <v>4784967.6474000001</v>
      </c>
    </row>
    <row r="11" spans="1:208"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c r="GW11" s="25">
        <v>2383802.9293249999</v>
      </c>
      <c r="GX11" s="25">
        <v>2364440.7967730002</v>
      </c>
      <c r="GY11" s="25">
        <v>2371427.7160519999</v>
      </c>
      <c r="GZ11" s="25">
        <v>2400191.5798419998</v>
      </c>
    </row>
    <row r="12" spans="1:208"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row>
    <row r="13" spans="1:208"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c r="GV13" s="49">
        <v>2516108.1758980001</v>
      </c>
      <c r="GW13" s="49">
        <v>2540972.680224</v>
      </c>
      <c r="GX13" s="49">
        <v>2548251.8496019999</v>
      </c>
      <c r="GY13" s="49">
        <v>2581877.1526299999</v>
      </c>
      <c r="GZ13" s="49">
        <v>2601483.005744</v>
      </c>
    </row>
    <row r="14" spans="1:208"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row>
    <row r="15" spans="1:208"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c r="GW15" s="25">
        <v>747579.67945000005</v>
      </c>
      <c r="GX15" s="25">
        <v>756736.34608000005</v>
      </c>
      <c r="GY15" s="25">
        <v>769414.86555900006</v>
      </c>
      <c r="GZ15" s="25">
        <v>789975.77161399997</v>
      </c>
    </row>
    <row r="16" spans="1:208"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c r="GW16" s="25">
        <v>67987.386150000006</v>
      </c>
      <c r="GX16" s="25">
        <v>69839.732514000003</v>
      </c>
      <c r="GY16" s="25">
        <v>70483.028294999996</v>
      </c>
      <c r="GZ16" s="25">
        <v>71477.502426999999</v>
      </c>
    </row>
    <row r="17" spans="2:208"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c r="GW17" s="25">
        <v>2222027.5002970002</v>
      </c>
      <c r="GX17" s="25">
        <v>2219265.335796</v>
      </c>
      <c r="GY17" s="25">
        <v>2230812.209479</v>
      </c>
      <c r="GZ17" s="25">
        <v>2212022.8741299999</v>
      </c>
    </row>
    <row r="18" spans="2:208"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row>
    <row r="19" spans="2:20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row>
    <row r="20" spans="2:208"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c r="GW20" s="25">
        <v>67646.655243999994</v>
      </c>
      <c r="GX20" s="25">
        <v>69694.280954999995</v>
      </c>
      <c r="GY20" s="25">
        <v>71504.734246000007</v>
      </c>
      <c r="GZ20" s="25">
        <v>73126.131827999998</v>
      </c>
    </row>
    <row r="21" spans="2:208"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c r="GW21" s="25">
        <v>4735069.6469750004</v>
      </c>
      <c r="GX21" s="25">
        <v>4794850.6529919999</v>
      </c>
      <c r="GY21" s="25">
        <v>4775317.0487839999</v>
      </c>
      <c r="GZ21" s="25">
        <v>4548274.8733679997</v>
      </c>
    </row>
    <row r="22" spans="2:208"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c r="GW22" s="25">
        <v>455202.03102699999</v>
      </c>
      <c r="GX22" s="25">
        <v>454564.37755700003</v>
      </c>
      <c r="GY22" s="25">
        <v>454341.15788399999</v>
      </c>
      <c r="GZ22" s="25">
        <v>459886.26920899999</v>
      </c>
    </row>
    <row r="23" spans="2:208"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row>
    <row r="24" spans="2:208"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c r="GW24" s="15">
        <v>0</v>
      </c>
      <c r="GX24" s="15">
        <v>0</v>
      </c>
      <c r="GY24" s="15">
        <v>0</v>
      </c>
      <c r="GZ24" s="15">
        <v>0</v>
      </c>
    </row>
    <row r="25" spans="2:20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row>
    <row r="26" spans="2:208"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row>
    <row r="27" spans="2:208"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c r="GW27" s="25">
        <v>89.062436000000005</v>
      </c>
      <c r="GX27" s="25">
        <v>85.440083000000001</v>
      </c>
      <c r="GY27" s="25">
        <v>93.867727000000002</v>
      </c>
      <c r="GZ27" s="25">
        <v>90.040791999999996</v>
      </c>
    </row>
    <row r="28" spans="2:208"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row>
    <row r="29" spans="2:208"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row>
    <row r="30" spans="2:208"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c r="GW30" s="25">
        <v>2154361.5104740001</v>
      </c>
      <c r="GX30" s="25">
        <v>2132278.6145700002</v>
      </c>
      <c r="GY30" s="25">
        <v>2145390.8476180001</v>
      </c>
      <c r="GZ30" s="25">
        <v>2144337.6881690002</v>
      </c>
    </row>
    <row r="31" spans="2:208"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row>
    <row r="32" spans="2:20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row>
    <row r="33" spans="2:208"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c r="GW33" s="26">
        <v>20460054.645840004</v>
      </c>
      <c r="GX33" s="26">
        <v>20459424.793973994</v>
      </c>
      <c r="GY33" s="26">
        <v>20548142.033982001</v>
      </c>
      <c r="GZ33" s="26">
        <v>20438779.233587001</v>
      </c>
    </row>
    <row r="34" spans="2:208"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c r="GV34" s="14" t="s">
        <v>65</v>
      </c>
      <c r="GW34" s="14" t="s">
        <v>65</v>
      </c>
      <c r="GX34" s="14" t="s">
        <v>65</v>
      </c>
      <c r="GY34" s="14" t="s">
        <v>65</v>
      </c>
      <c r="GZ34" s="14" t="s">
        <v>65</v>
      </c>
    </row>
    <row r="35" spans="2:20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8" ht="27">
      <c r="B38" s="44" t="s">
        <v>100</v>
      </c>
    </row>
    <row r="39" spans="2:208">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Z39"/>
  <sheetViews>
    <sheetView zoomScale="95" zoomScaleNormal="95" workbookViewId="0">
      <pane xSplit="2" ySplit="6" topLeftCell="GM7" activePane="bottomRight" state="frozenSplit"/>
      <selection activeCell="GY16" sqref="GY16"/>
      <selection pane="topRight" activeCell="GY16" sqref="GY16"/>
      <selection pane="bottomLeft" activeCell="GY16" sqref="GY16"/>
      <selection pane="bottomRight" activeCell="HB37" sqref="HB37"/>
    </sheetView>
  </sheetViews>
  <sheetFormatPr baseColWidth="10" defaultColWidth="11.42578125" defaultRowHeight="15"/>
  <cols>
    <col min="1" max="1" width="12.5703125" style="28" customWidth="1"/>
    <col min="2" max="2" width="28.7109375" style="28" customWidth="1"/>
    <col min="3" max="166" width="9.7109375" style="28" customWidth="1"/>
    <col min="167" max="208" width="10.85546875" style="28" customWidth="1"/>
    <col min="209" max="16384" width="11.42578125" style="28"/>
  </cols>
  <sheetData>
    <row r="1" spans="1:208"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8"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8"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8"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c r="GW7" s="25">
        <v>1907421.390625</v>
      </c>
      <c r="GX7" s="25">
        <v>1925732.2455519999</v>
      </c>
      <c r="GY7" s="25">
        <v>1933677.475391</v>
      </c>
      <c r="GZ7" s="25">
        <v>1951798.6857090001</v>
      </c>
    </row>
    <row r="8" spans="1:20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row>
    <row r="9" spans="1:208"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c r="GW9" s="25">
        <v>1687649.9472690001</v>
      </c>
      <c r="GX9" s="25">
        <v>1708218.9790390001</v>
      </c>
      <c r="GY9" s="25">
        <v>1724270.0550289999</v>
      </c>
      <c r="GZ9" s="25">
        <v>1747684.9993070001</v>
      </c>
    </row>
    <row r="10" spans="1:208"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c r="GW10" s="25">
        <v>13098658.025983</v>
      </c>
      <c r="GX10" s="25">
        <v>13218586.105588</v>
      </c>
      <c r="GY10" s="25">
        <v>13265387.693166001</v>
      </c>
      <c r="GZ10" s="25">
        <v>13387594.518867999</v>
      </c>
    </row>
    <row r="11" spans="1:208"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c r="GW11" s="25">
        <v>11206033.019105</v>
      </c>
      <c r="GX11" s="25">
        <v>11282067.036509</v>
      </c>
      <c r="GY11" s="25">
        <v>11277517.927511999</v>
      </c>
      <c r="GZ11" s="25">
        <v>11346366.562484</v>
      </c>
    </row>
    <row r="12" spans="1:208"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row>
    <row r="13" spans="1:208"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c r="GV13" s="49">
        <v>15841079.524519</v>
      </c>
      <c r="GW13" s="49">
        <v>16040390.897174999</v>
      </c>
      <c r="GX13" s="49">
        <v>16245745.959660999</v>
      </c>
      <c r="GY13" s="49">
        <v>16302565.734468</v>
      </c>
      <c r="GZ13" s="49">
        <v>16501776.862616999</v>
      </c>
    </row>
    <row r="14" spans="1:208"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row>
    <row r="15" spans="1:208"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c r="GW15" s="25">
        <v>649653.300819</v>
      </c>
      <c r="GX15" s="25">
        <v>654780.92421800003</v>
      </c>
      <c r="GY15" s="25">
        <v>656990.25081600004</v>
      </c>
      <c r="GZ15" s="25">
        <v>660843.17647199996</v>
      </c>
    </row>
    <row r="16" spans="1:208"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c r="GW16" s="25">
        <v>115587.730524</v>
      </c>
      <c r="GX16" s="25">
        <v>119381.906284</v>
      </c>
      <c r="GY16" s="25">
        <v>122441.369788</v>
      </c>
      <c r="GZ16" s="25">
        <v>124767.73506799999</v>
      </c>
    </row>
    <row r="17" spans="2:208"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c r="GW17" s="25">
        <v>7132857.8529599998</v>
      </c>
      <c r="GX17" s="25">
        <v>7197328.4796890002</v>
      </c>
      <c r="GY17" s="25">
        <v>7230069.2684739996</v>
      </c>
      <c r="GZ17" s="25">
        <v>7291848.4620120004</v>
      </c>
    </row>
    <row r="18" spans="2:208"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row>
    <row r="19" spans="2:20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row>
    <row r="20" spans="2:208"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c r="GW20" s="25">
        <v>12252.469529</v>
      </c>
      <c r="GX20" s="25">
        <v>12037.319775</v>
      </c>
      <c r="GY20" s="25">
        <v>11820.292614</v>
      </c>
      <c r="GZ20" s="25">
        <v>11572.776728999999</v>
      </c>
    </row>
    <row r="21" spans="2:208"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c r="GW21" s="25">
        <v>17561018.443854</v>
      </c>
      <c r="GX21" s="25">
        <v>17579666.737470001</v>
      </c>
      <c r="GY21" s="25">
        <v>17512087.154382002</v>
      </c>
      <c r="GZ21" s="25">
        <v>17518015.005709</v>
      </c>
    </row>
    <row r="22" spans="2:208"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c r="GW22" s="25">
        <v>1275586.259873</v>
      </c>
      <c r="GX22" s="25">
        <v>1292099.57033</v>
      </c>
      <c r="GY22" s="25">
        <v>1295869.8670920001</v>
      </c>
      <c r="GZ22" s="25">
        <v>1308375.2097469999</v>
      </c>
    </row>
    <row r="23" spans="2:208"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row>
    <row r="24" spans="2:208"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c r="GX24" s="25">
        <v>0</v>
      </c>
      <c r="GY24" s="25">
        <v>0</v>
      </c>
      <c r="GZ24" s="25">
        <v>0</v>
      </c>
    </row>
    <row r="25" spans="2:20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row>
    <row r="26" spans="2:208"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row>
    <row r="27" spans="2:208"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c r="GW27" s="25">
        <v>0</v>
      </c>
      <c r="GX27" s="25">
        <v>0</v>
      </c>
      <c r="GY27" s="25">
        <v>0</v>
      </c>
      <c r="GZ27" s="25">
        <v>0</v>
      </c>
    </row>
    <row r="28" spans="2:208"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row>
    <row r="29" spans="2:208"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row>
    <row r="30" spans="2:208"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c r="GW30" s="25">
        <v>14071421.625759</v>
      </c>
      <c r="GX30" s="25">
        <v>14128681.536947999</v>
      </c>
      <c r="GY30" s="25">
        <v>14102586.587476</v>
      </c>
      <c r="GZ30" s="25">
        <v>14182682.544172</v>
      </c>
    </row>
    <row r="31" spans="2:208"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row>
    <row r="32" spans="2:20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row>
    <row r="33" spans="2:208"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c r="GW33" s="26">
        <v>84758530.963475004</v>
      </c>
      <c r="GX33" s="26">
        <v>85364326.801063001</v>
      </c>
      <c r="GY33" s="26">
        <v>85435283.676207989</v>
      </c>
      <c r="GZ33" s="26">
        <v>86033326.538893998</v>
      </c>
    </row>
    <row r="34" spans="2:208" s="14" customFormat="1" ht="2.1" customHeight="1"/>
    <row r="35" spans="2:20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8" ht="27">
      <c r="B38" s="44" t="s">
        <v>100</v>
      </c>
    </row>
    <row r="39" spans="2:208">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Z39"/>
  <sheetViews>
    <sheetView zoomScale="95" zoomScaleNormal="95" workbookViewId="0">
      <pane xSplit="2" ySplit="6" topLeftCell="GI7" activePane="bottomRight" state="frozenSplit"/>
      <selection activeCell="GY16" sqref="GY16"/>
      <selection pane="topRight" activeCell="GY16" sqref="GY16"/>
      <selection pane="bottomLeft" activeCell="GY16" sqref="GY16"/>
      <selection pane="bottomRight" activeCell="GX37" sqref="GX37"/>
    </sheetView>
  </sheetViews>
  <sheetFormatPr baseColWidth="10" defaultColWidth="11.42578125" defaultRowHeight="15"/>
  <cols>
    <col min="1" max="1" width="12.5703125" style="28" customWidth="1"/>
    <col min="2" max="2" width="28.7109375" style="28" customWidth="1"/>
    <col min="3" max="166" width="9.7109375" style="28" customWidth="1"/>
    <col min="167" max="208" width="10.85546875" style="28" customWidth="1"/>
    <col min="209" max="16384" width="11.42578125" style="28"/>
  </cols>
  <sheetData>
    <row r="1" spans="1:208">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8"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8"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8"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8"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8"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row>
    <row r="7" spans="1:208"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c r="GW7" s="25">
        <v>564930.79451799998</v>
      </c>
      <c r="GX7" s="25">
        <v>592964.42920000001</v>
      </c>
      <c r="GY7" s="25">
        <v>643689.32984400005</v>
      </c>
      <c r="GZ7" s="25">
        <v>586519.43273400003</v>
      </c>
    </row>
    <row r="8" spans="1:208"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row>
    <row r="9" spans="1:208"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c r="GW9" s="25">
        <v>262013.51825699999</v>
      </c>
      <c r="GX9" s="25">
        <v>264961.81780999998</v>
      </c>
      <c r="GY9" s="25">
        <v>251804.181163</v>
      </c>
      <c r="GZ9" s="25">
        <v>240378.81025000001</v>
      </c>
    </row>
    <row r="10" spans="1:208"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c r="GW10" s="25">
        <v>2471956.2845239998</v>
      </c>
      <c r="GX10" s="25">
        <v>2552854.3028899999</v>
      </c>
      <c r="GY10" s="25">
        <v>2575485.2279170002</v>
      </c>
      <c r="GZ10" s="25">
        <v>2433328.2005289998</v>
      </c>
    </row>
    <row r="11" spans="1:208"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c r="GW11" s="25">
        <v>2538030.343318</v>
      </c>
      <c r="GX11" s="25">
        <v>2710211.1557720001</v>
      </c>
      <c r="GY11" s="25">
        <v>2802768.0401349999</v>
      </c>
      <c r="GZ11" s="25">
        <v>2536003.550692</v>
      </c>
    </row>
    <row r="12" spans="1:208"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row>
    <row r="13" spans="1:208"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c r="GV13" s="49">
        <v>2196895.1745969998</v>
      </c>
      <c r="GW13" s="49">
        <v>2239407.689402</v>
      </c>
      <c r="GX13" s="49">
        <v>2278986.151575</v>
      </c>
      <c r="GY13" s="49">
        <v>2261523.0631769998</v>
      </c>
      <c r="GZ13" s="49">
        <v>2262698.3552299999</v>
      </c>
    </row>
    <row r="14" spans="1:208"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row>
    <row r="15" spans="1:208"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row>
    <row r="16" spans="1:208"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c r="GW16" s="25">
        <v>189674.59672999999</v>
      </c>
      <c r="GX16" s="25">
        <v>174708.39150100001</v>
      </c>
      <c r="GY16" s="25">
        <v>185726.495631</v>
      </c>
      <c r="GZ16" s="25">
        <v>183682.69251699999</v>
      </c>
    </row>
    <row r="17" spans="2:208"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c r="GW17" s="25">
        <v>2066105.0452149999</v>
      </c>
      <c r="GX17" s="25">
        <v>1966827.5155150001</v>
      </c>
      <c r="GY17" s="25">
        <v>1875043.7469289999</v>
      </c>
      <c r="GZ17" s="25">
        <v>1654424.002968</v>
      </c>
    </row>
    <row r="18" spans="2:208"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row>
    <row r="19" spans="2:208"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row>
    <row r="20" spans="2:208"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row>
    <row r="21" spans="2:208"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c r="GW21" s="25">
        <v>2240386.3958720001</v>
      </c>
      <c r="GX21" s="25">
        <v>2269612.538131</v>
      </c>
      <c r="GY21" s="25">
        <v>2214772.1771900002</v>
      </c>
      <c r="GZ21" s="25">
        <v>2111553.3346460001</v>
      </c>
    </row>
    <row r="22" spans="2:208"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c r="GW22" s="25">
        <v>292117.04028399999</v>
      </c>
      <c r="GX22" s="25">
        <v>297915.08868300001</v>
      </c>
      <c r="GY22" s="25">
        <v>287105.41031000001</v>
      </c>
      <c r="GZ22" s="25">
        <v>272508.54989899998</v>
      </c>
    </row>
    <row r="23" spans="2:208"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row>
    <row r="24" spans="2:208"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c r="GW24" s="25">
        <v>3677.901382</v>
      </c>
      <c r="GX24" s="25">
        <v>0</v>
      </c>
      <c r="GY24" s="25">
        <v>726.09048700000005</v>
      </c>
      <c r="GZ24" s="25">
        <v>697.47442599999999</v>
      </c>
    </row>
    <row r="25" spans="2:208"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row>
    <row r="26" spans="2:208"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row>
    <row r="27" spans="2:208"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c r="GW27" s="25">
        <v>37496.093027000003</v>
      </c>
      <c r="GX27" s="25">
        <v>35103.468604000002</v>
      </c>
      <c r="GY27" s="25">
        <v>29991.421241</v>
      </c>
      <c r="GZ27" s="25">
        <v>16283.26958</v>
      </c>
    </row>
    <row r="28" spans="2:208"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row>
    <row r="29" spans="2:208"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row>
    <row r="30" spans="2:208"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c r="GW30" s="25">
        <v>1739742.1322639999</v>
      </c>
      <c r="GX30" s="25">
        <v>1878914.319773</v>
      </c>
      <c r="GY30" s="25">
        <v>1780299.4103590001</v>
      </c>
      <c r="GZ30" s="25">
        <v>1695118.771925</v>
      </c>
    </row>
    <row r="31" spans="2:208"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row>
    <row r="32" spans="2:208"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row>
    <row r="33" spans="2:208"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c r="GW33" s="26">
        <v>14645537.834793001</v>
      </c>
      <c r="GX33" s="26">
        <v>15023059.179453999</v>
      </c>
      <c r="GY33" s="26">
        <v>14908934.594383001</v>
      </c>
      <c r="GZ33" s="26">
        <v>13993196.445396001</v>
      </c>
    </row>
    <row r="34" spans="2:208" s="14" customFormat="1" ht="2.1" customHeight="1"/>
    <row r="35" spans="2:208"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8"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8"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8" ht="27">
      <c r="B38" s="44" t="s">
        <v>100</v>
      </c>
    </row>
    <row r="39" spans="2:208">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2025-04-17T19:43:10Z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