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4\"/>
    </mc:Choice>
  </mc:AlternateContent>
  <xr:revisionPtr revIDLastSave="0" documentId="13_ncr:1_{F3B70238-955B-4B57-8A77-25B3C1456539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8" i="1" l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28" i="163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V228" i="12"/>
  <c r="W228" i="12"/>
  <c r="X228" i="12"/>
  <c r="Y228" i="12"/>
  <c r="Z228" i="12"/>
  <c r="AA228" i="12"/>
  <c r="AB228" i="12"/>
  <c r="AC228" i="12"/>
  <c r="AD228" i="12"/>
  <c r="AE228" i="12"/>
  <c r="AF228" i="12"/>
  <c r="AG228" i="12"/>
  <c r="AH228" i="12"/>
  <c r="AI228" i="12"/>
  <c r="AJ228" i="12"/>
  <c r="AK228" i="12"/>
  <c r="AL228" i="12"/>
  <c r="AM228" i="12"/>
  <c r="AN228" i="12"/>
  <c r="AO228" i="12"/>
  <c r="AP228" i="12"/>
  <c r="AQ228" i="12"/>
  <c r="AR228" i="12"/>
  <c r="AS228" i="12"/>
  <c r="AT228" i="12"/>
  <c r="AU228" i="12"/>
  <c r="AV228" i="12"/>
  <c r="AW228" i="12"/>
  <c r="AX228" i="12"/>
  <c r="AY228" i="12"/>
  <c r="AZ228" i="12"/>
  <c r="BA228" i="12"/>
  <c r="BB228" i="12"/>
  <c r="BC228" i="12"/>
  <c r="BD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V227" i="12"/>
  <c r="W227" i="12"/>
  <c r="X227" i="12"/>
  <c r="Y227" i="12"/>
  <c r="Z227" i="12"/>
  <c r="AA227" i="12"/>
  <c r="AB227" i="12"/>
  <c r="AC227" i="12"/>
  <c r="AD227" i="12"/>
  <c r="AE227" i="12"/>
  <c r="AF227" i="12"/>
  <c r="AG227" i="12"/>
  <c r="AH227" i="12"/>
  <c r="AI227" i="12"/>
  <c r="AJ227" i="12"/>
  <c r="AK227" i="12"/>
  <c r="AL227" i="12"/>
  <c r="AM227" i="12"/>
  <c r="AN227" i="12"/>
  <c r="AO227" i="12"/>
  <c r="AP227" i="12"/>
  <c r="AQ227" i="12"/>
  <c r="AR227" i="12"/>
  <c r="AS227" i="12"/>
  <c r="AT227" i="12"/>
  <c r="AU227" i="12"/>
  <c r="AV227" i="12"/>
  <c r="AW227" i="12"/>
  <c r="AX227" i="12"/>
  <c r="AY227" i="12"/>
  <c r="AZ227" i="12"/>
  <c r="BA227" i="12"/>
  <c r="BB227" i="12"/>
  <c r="BC227" i="12"/>
  <c r="BD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V226" i="12"/>
  <c r="W226" i="12"/>
  <c r="X226" i="12"/>
  <c r="Y226" i="12"/>
  <c r="Z226" i="12"/>
  <c r="AA226" i="12"/>
  <c r="AB226" i="12"/>
  <c r="AC226" i="12"/>
  <c r="AD226" i="12"/>
  <c r="AE226" i="12"/>
  <c r="AF226" i="12"/>
  <c r="AG226" i="12"/>
  <c r="AH226" i="12"/>
  <c r="AI226" i="12"/>
  <c r="AJ226" i="12"/>
  <c r="AK226" i="12"/>
  <c r="AL226" i="12"/>
  <c r="AM226" i="12"/>
  <c r="AN226" i="12"/>
  <c r="AO226" i="12"/>
  <c r="AP226" i="12"/>
  <c r="AQ226" i="12"/>
  <c r="AR226" i="12"/>
  <c r="AS226" i="12"/>
  <c r="AT226" i="12"/>
  <c r="AU226" i="12"/>
  <c r="AV226" i="12"/>
  <c r="AW226" i="12"/>
  <c r="AX226" i="12"/>
  <c r="AY226" i="12"/>
  <c r="AZ226" i="12"/>
  <c r="BA226" i="12"/>
  <c r="BB226" i="12"/>
  <c r="BC226" i="12"/>
  <c r="BD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V225" i="12"/>
  <c r="W225" i="12"/>
  <c r="X225" i="12"/>
  <c r="Y225" i="12"/>
  <c r="Z225" i="12"/>
  <c r="AA225" i="12"/>
  <c r="AB225" i="12"/>
  <c r="AC225" i="12"/>
  <c r="AD225" i="12"/>
  <c r="AE225" i="12"/>
  <c r="AF225" i="12"/>
  <c r="AG225" i="12"/>
  <c r="AH225" i="12"/>
  <c r="AI225" i="12"/>
  <c r="AJ225" i="12"/>
  <c r="AK225" i="12"/>
  <c r="AL225" i="12"/>
  <c r="AM225" i="12"/>
  <c r="AN225" i="12"/>
  <c r="AO225" i="12"/>
  <c r="AP225" i="12"/>
  <c r="AQ225" i="12"/>
  <c r="AR225" i="12"/>
  <c r="AS225" i="12"/>
  <c r="AT225" i="12"/>
  <c r="AU225" i="12"/>
  <c r="AV225" i="12"/>
  <c r="AW225" i="12"/>
  <c r="AX225" i="12"/>
  <c r="AY225" i="12"/>
  <c r="AZ225" i="12"/>
  <c r="BA225" i="12"/>
  <c r="BB225" i="12"/>
  <c r="BC225" i="12"/>
  <c r="BD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<sst xmlns="http://schemas.openxmlformats.org/spreadsheetml/2006/main" count="815" uniqueCount="284">
  <si>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</si>
  <si>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</si>
  <si>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</si>
  <si>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</si>
  <si>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</si>
  <si>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</si>
  <si>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</si>
  <si>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</si>
  <si>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</si>
  <si>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</si>
  <si>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</si>
  <si>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</si>
  <si>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</si>
  <si>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</si>
  <si>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</si>
  <si>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</si>
  <si>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</si>
  <si>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</si>
  <si>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</si>
  <si>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</si>
  <si>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</si>
  <si>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</si>
  <si>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</si>
  <si>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</si>
  <si>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</si>
  <si>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</si>
  <si>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</si>
  <si>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</si>
  <si>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</si>
  <si>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</si>
  <si>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</si>
  <si>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</si>
  <si>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</si>
  <si>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</si>
  <si>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</si>
  <si>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</si>
  <si>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</si>
  <si>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</si>
  <si>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</si>
  <si>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</si>
  <si>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</si>
  <si>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</si>
  <si>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</si>
  <si>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</si>
  <si>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</si>
  <si>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</si>
  <si>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</si>
  <si>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</si>
  <si>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</si>
  <si>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</si>
  <si>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</si>
  <si>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</si>
  <si>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</si>
  <si>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</si>
  <si>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</si>
  <si>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</si>
  <si>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</si>
  <si>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</si>
  <si>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</si>
  <si>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</si>
  <si>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</si>
  <si>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</si>
  <si>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</si>
  <si>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</si>
  <si>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</si>
  <si>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</si>
  <si>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</si>
  <si>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</si>
  <si>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</si>
  <si>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</si>
  <si>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</si>
  <si>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</si>
  <si>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</si>
  <si>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</si>
  <si>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</si>
  <si>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</si>
  <si>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</si>
  <si>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</si>
  <si>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</si>
  <si>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</si>
  <si>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</si>
  <si>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</si>
  <si>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</si>
  <si>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</si>
  <si>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</si>
  <si>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</si>
  <si>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</si>
  <si>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</si>
  <si>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</si>
  <si>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</si>
  <si>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</si>
  <si>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</si>
  <si>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</si>
  <si>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</si>
  <si>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</si>
  <si>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</si>
  <si>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</si>
  <si>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</si>
  <si>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</si>
  <si>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</si>
  <si>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</si>
  <si>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</si>
  <si>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</si>
  <si>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</si>
  <si>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</si>
  <si>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</si>
  <si>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</si>
  <si>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</si>
  <si>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</si>
  <si>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</si>
  <si>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</si>
  <si>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</si>
  <si>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</si>
  <si>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</si>
  <si>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</si>
  <si>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</si>
  <si>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</si>
  <si>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</si>
  <si>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</si>
  <si>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</si>
  <si>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</si>
  <si>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</si>
  <si>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</si>
  <si>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</si>
  <si>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</si>
  <si>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</si>
  <si>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</si>
  <si>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</si>
  <si>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</si>
  <si>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</si>
  <si>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</si>
  <si>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</si>
  <si>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</si>
  <si>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</si>
  <si>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</si>
  <si>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</si>
  <si>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</si>
  <si>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</si>
  <si>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</si>
  <si>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</si>
  <si>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</si>
  <si>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</si>
  <si>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</si>
  <si>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</si>
  <si>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</si>
  <si>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</si>
  <si>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</si>
  <si>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</si>
  <si>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</si>
  <si>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</si>
  <si>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</si>
  <si>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</si>
  <si>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</si>
  <si>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</si>
  <si>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</si>
  <si>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</si>
  <si>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</si>
  <si>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</si>
  <si>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</si>
  <si>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</si>
  <si>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</si>
  <si>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</si>
  <si>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</si>
  <si>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</si>
  <si>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</si>
  <si>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</si>
  <si>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</si>
  <si>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</si>
  <si>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</si>
  <si>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</si>
  <si>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</si>
  <si>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</si>
  <si>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</si>
  <si>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</si>
  <si>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</si>
  <si>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</si>
  <si>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</si>
  <si>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</si>
  <si>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</si>
  <si>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</si>
  <si>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</si>
  <si>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</si>
  <si>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</si>
  <si>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</si>
  <si>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</si>
  <si>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</si>
  <si>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</si>
  <si>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</si>
  <si>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</si>
  <si>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</si>
  <si>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</si>
  <si>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</si>
  <si>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</si>
  <si>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</si>
  <si>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</si>
  <si>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</si>
  <si>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</si>
  <si>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</si>
  <si>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</si>
  <si>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</si>
  <si>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</si>
  <si>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</si>
  <si>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</si>
  <si>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</si>
  <si>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</si>
  <si>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</si>
  <si>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</si>
  <si>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</si>
  <si>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</si>
  <si>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</si>
  <si>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</si>
  <si>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</si>
  <si>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</si>
  <si>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</si>
  <si>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</si>
  <si>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</si>
  <si>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</si>
  <si>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</si>
  <si>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</si>
  <si>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</si>
  <si>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</si>
  <si>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</si>
  <si>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</si>
  <si>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</si>
  <si>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</si>
  <si>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</si>
  <si>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</si>
  <si>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</si>
  <si>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</si>
  <si>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</si>
  <si>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</si>
  <si>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</si>
  <si>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</si>
  <si>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</si>
  <si>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</si>
  <si>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</si>
  <si>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</si>
  <si>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</si>
  <si>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</si>
  <si>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</si>
  <si>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</si>
  <si>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</si>
  <si>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</si>
  <si>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</si>
  <si>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</si>
  <si>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</si>
  <si>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</si>
  <si>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</si>
  <si>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</si>
  <si>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</si>
  <si>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</si>
  <si>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</si>
  <si>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</si>
  <si>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</si>
  <si>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</si>
  <si>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</si>
  <si>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</si>
  <si>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</si>
  <si>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</si>
  <si>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</si>
  <si>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</si>
  <si>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</si>
  <si>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</si>
  <si>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</si>
  <si>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</si>
  <si>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</si>
  <si>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</si>
  <si>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</si>
  <si>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</si>
  <si>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</si>
  <si>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</si>
  <si>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</si>
  <si>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</si>
  <si>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</si>
  <si>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</si>
  <si>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</si>
  <si>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</si>
  <si>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</si>
  <si>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</si>
  <si>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</si>
  <si>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</si>
  <si>
    <t>Dep. en moneda extranjera</t>
  </si>
  <si>
    <t>Doc. del BCCh</t>
  </si>
  <si>
    <t>Bonos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</si>
</sst>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original'!$O$8:$O$229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original'!$K$8:$K$229</c:f>
              <c:numCache>
                <c:formatCode>0.0</c:formatCode>
                <c:ptCount val="222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original'!$M$8:$M$229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original'!$I$8:$I$229</c:f>
              <c:numCache>
                <c:formatCode>0.0</c:formatCode>
                <c:ptCount val="222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original'!$G$8:$G$229</c:f>
              <c:numCache>
                <c:formatCode>0.0</c:formatCode>
                <c:ptCount val="222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1'!$AQ$20:$AQ$228</c:f>
              <c:numCache>
                <c:formatCode>0.0</c:formatCode>
                <c:ptCount val="209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4.033940534479056</c:v>
                </c:pt>
                <c:pt idx="203">
                  <c:v>4.0258615209792694</c:v>
                </c:pt>
                <c:pt idx="204">
                  <c:v>4.2062079246752768</c:v>
                </c:pt>
                <c:pt idx="205">
                  <c:v>3.5933621660847637</c:v>
                </c:pt>
                <c:pt idx="206">
                  <c:v>3.7181610494611093</c:v>
                </c:pt>
                <c:pt idx="207">
                  <c:v>4.134828244127366</c:v>
                </c:pt>
                <c:pt idx="208">
                  <c:v>4.1854897365688961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Doc.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1'!$AS$20:$AS$228</c:f>
              <c:numCache>
                <c:formatCode>0.0</c:formatCode>
                <c:ptCount val="209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  <c:pt idx="204">
                  <c:v>2.3170376458558404</c:v>
                </c:pt>
                <c:pt idx="205">
                  <c:v>2.2428348432765466</c:v>
                </c:pt>
                <c:pt idx="206">
                  <c:v>1.5132323801562275</c:v>
                </c:pt>
                <c:pt idx="207">
                  <c:v>0.40265335208247904</c:v>
                </c:pt>
                <c:pt idx="208">
                  <c:v>0.75095432204080514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Dep.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1'!$AR$20:$AR$228</c:f>
              <c:numCache>
                <c:formatCode>0.0</c:formatCode>
                <c:ptCount val="209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  <c:pt idx="204">
                  <c:v>0.66050209835631246</c:v>
                </c:pt>
                <c:pt idx="205">
                  <c:v>0.65606467957760739</c:v>
                </c:pt>
                <c:pt idx="206">
                  <c:v>0.93348519972128263</c:v>
                </c:pt>
                <c:pt idx="207">
                  <c:v>0.9306090109332027</c:v>
                </c:pt>
                <c:pt idx="208">
                  <c:v>1.0394595720641058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Tesorería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1'!$AT$20:$AT$228</c:f>
              <c:numCache>
                <c:formatCode>0.0</c:formatCode>
                <c:ptCount val="209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  <c:pt idx="204">
                  <c:v>1.7338705408042703</c:v>
                </c:pt>
                <c:pt idx="205">
                  <c:v>1.8402823544382509</c:v>
                </c:pt>
                <c:pt idx="206">
                  <c:v>2.4113305813952137</c:v>
                </c:pt>
                <c:pt idx="207">
                  <c:v>1.8498710250948871</c:v>
                </c:pt>
                <c:pt idx="208">
                  <c:v>2.484157592295007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1'!$AU$20:$AU$228</c:f>
              <c:numCache>
                <c:formatCode>0.0</c:formatCode>
                <c:ptCount val="209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  <c:pt idx="204">
                  <c:v>-4.9243801954163219E-3</c:v>
                </c:pt>
                <c:pt idx="205">
                  <c:v>-4.9295455359924098E-3</c:v>
                </c:pt>
                <c:pt idx="206">
                  <c:v>-4.6676460205547126E-3</c:v>
                </c:pt>
                <c:pt idx="207">
                  <c:v>-4.6916588455873142E-3</c:v>
                </c:pt>
                <c:pt idx="208">
                  <c:v>-4.7322310302709272E-3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1'!$AV$20:$AV$228</c:f>
              <c:numCache>
                <c:formatCode>0.0</c:formatCode>
                <c:ptCount val="209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-8.0696498758511037E-2</c:v>
                </c:pt>
                <c:pt idx="204">
                  <c:v>-2.7984606965288879E-2</c:v>
                </c:pt>
                <c:pt idx="205">
                  <c:v>2.9578611863154722E-2</c:v>
                </c:pt>
                <c:pt idx="206">
                  <c:v>3.5568464217526991E-2</c:v>
                </c:pt>
                <c:pt idx="207">
                  <c:v>3.9762685489526543E-2</c:v>
                </c:pt>
                <c:pt idx="208">
                  <c:v>4.7884132577628843E-2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Bonos de empresas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1'!$AW$20:$AW$228</c:f>
              <c:numCache>
                <c:formatCode>0.0</c:formatCode>
                <c:ptCount val="209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0.58456552785173355</c:v>
                </c:pt>
                <c:pt idx="204">
                  <c:v>0.59569710667665454</c:v>
                </c:pt>
                <c:pt idx="205">
                  <c:v>0.72688345585390379</c:v>
                </c:pt>
                <c:pt idx="206">
                  <c:v>0.61500899443526402</c:v>
                </c:pt>
                <c:pt idx="207">
                  <c:v>0.39809234173074387</c:v>
                </c:pt>
                <c:pt idx="208">
                  <c:v>0.37103362992558714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1'!$BB$20:$BB$228</c:f>
              <c:numCache>
                <c:formatCode>0.0</c:formatCode>
                <c:ptCount val="209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-1.7488861316944406</c:v>
                </c:pt>
                <c:pt idx="203">
                  <c:v>-1.903196829047483</c:v>
                </c:pt>
                <c:pt idx="204">
                  <c:v>-1.804379706523618</c:v>
                </c:pt>
                <c:pt idx="205">
                  <c:v>-0.88915172957390598</c:v>
                </c:pt>
                <c:pt idx="206">
                  <c:v>-0.74880660502057561</c:v>
                </c:pt>
                <c:pt idx="207">
                  <c:v>-1.1573082275124937</c:v>
                </c:pt>
                <c:pt idx="208">
                  <c:v>-1.1002905176433404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1'!$BC$20:$BC$228</c:f>
              <c:numCache>
                <c:formatCode>0.0</c:formatCode>
                <c:ptCount val="209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-7.1463715273098943E-2</c:v>
                </c:pt>
                <c:pt idx="203">
                  <c:v>-4.3712002387946897E-2</c:v>
                </c:pt>
                <c:pt idx="204">
                  <c:v>-2.448977760573557E-2</c:v>
                </c:pt>
                <c:pt idx="205">
                  <c:v>1.4606701313437297E-2</c:v>
                </c:pt>
                <c:pt idx="206">
                  <c:v>2.5960432939848118E-2</c:v>
                </c:pt>
                <c:pt idx="207">
                  <c:v>2.875349865472834E-2</c:v>
                </c:pt>
                <c:pt idx="208">
                  <c:v>2.8725707841914118E-2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1'!$BD$20:$BD$228</c:f>
              <c:numCache>
                <c:formatCode>0.0</c:formatCode>
                <c:ptCount val="209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6.0934411675480931</c:v>
                </c:pt>
                <c:pt idx="203">
                  <c:v>6.7612262209300704</c:v>
                </c:pt>
                <c:pt idx="204">
                  <c:v>7.651536845078283</c:v>
                </c:pt>
                <c:pt idx="205">
                  <c:v>8.2095315372977922</c:v>
                </c:pt>
                <c:pt idx="206">
                  <c:v>8.499272851285383</c:v>
                </c:pt>
                <c:pt idx="207">
                  <c:v>6.6225702717548387</c:v>
                </c:pt>
                <c:pt idx="208">
                  <c:v>7.8026819446403115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1'!$AB$20:$AB$228</c:f>
              <c:numCache>
                <c:formatCode>0.0</c:formatCode>
                <c:ptCount val="209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-0.17687031186668625</c:v>
                </c:pt>
                <c:pt idx="204">
                  <c:v>0.21852692651292027</c:v>
                </c:pt>
                <c:pt idx="205">
                  <c:v>0.25127318976001639</c:v>
                </c:pt>
                <c:pt idx="206">
                  <c:v>0.5277088248913544</c:v>
                </c:pt>
                <c:pt idx="207">
                  <c:v>0.26448765071694341</c:v>
                </c:pt>
                <c:pt idx="208">
                  <c:v>0.63322482711363826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1'!$AI$20:$AI$228</c:f>
              <c:numCache>
                <c:formatCode>0.0</c:formatCode>
                <c:ptCount val="209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  <c:pt idx="204">
                  <c:v>-0.25162921871810262</c:v>
                </c:pt>
                <c:pt idx="205">
                  <c:v>-0.19964290447408437</c:v>
                </c:pt>
                <c:pt idx="206">
                  <c:v>-0.13502324143050928</c:v>
                </c:pt>
                <c:pt idx="207">
                  <c:v>-9.6339709546441318E-2</c:v>
                </c:pt>
                <c:pt idx="208">
                  <c:v>-4.0836873166132451E-2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1'!$AN$20:$AN$228</c:f>
              <c:numCache>
                <c:formatCode>0.0</c:formatCode>
                <c:ptCount val="209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2.6809692357001165</c:v>
                </c:pt>
                <c:pt idx="203">
                  <c:v>3.1410643356591263</c:v>
                </c:pt>
                <c:pt idx="204">
                  <c:v>3.0984583985098495</c:v>
                </c:pt>
                <c:pt idx="205">
                  <c:v>2.40457268879599</c:v>
                </c:pt>
                <c:pt idx="206">
                  <c:v>2.6886534630536696</c:v>
                </c:pt>
                <c:pt idx="207">
                  <c:v>3.4222374645052147</c:v>
                </c:pt>
                <c:pt idx="208">
                  <c:v>3.4760169277094786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1'!$AO$20:$AO$228</c:f>
              <c:numCache>
                <c:formatCode>0.0</c:formatCode>
                <c:ptCount val="209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0.16762199674692621</c:v>
                </c:pt>
                <c:pt idx="204">
                  <c:v>0.17145312376119762</c:v>
                </c:pt>
                <c:pt idx="205">
                  <c:v>0.15605032545057398</c:v>
                </c:pt>
                <c:pt idx="206">
                  <c:v>0.12460125122175254</c:v>
                </c:pt>
                <c:pt idx="207">
                  <c:v>0.11134661965351346</c:v>
                </c:pt>
                <c:pt idx="208">
                  <c:v>0.10015724108454455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1'!$AE$20:$AE$228</c:f>
              <c:numCache>
                <c:formatCode>0.0</c:formatCode>
                <c:ptCount val="209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  <c:pt idx="204">
                  <c:v>4.608280537751825</c:v>
                </c:pt>
                <c:pt idx="205">
                  <c:v>3.4135084545470398</c:v>
                </c:pt>
                <c:pt idx="206">
                  <c:v>2.3316004484943185</c:v>
                </c:pt>
                <c:pt idx="207">
                  <c:v>1.6189775713565568</c:v>
                </c:pt>
                <c:pt idx="208">
                  <c:v>0.57578879573691755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1'!$AF$20:$AF$228</c:f>
              <c:numCache>
                <c:formatCode>0.0</c:formatCode>
                <c:ptCount val="209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  <c:pt idx="204">
                  <c:v>-1.7490427691514154</c:v>
                </c:pt>
                <c:pt idx="205">
                  <c:v>-0.94904984776435519</c:v>
                </c:pt>
                <c:pt idx="206">
                  <c:v>-0.35503364609894494</c:v>
                </c:pt>
                <c:pt idx="207">
                  <c:v>0.30846177050920359</c:v>
                </c:pt>
                <c:pt idx="208">
                  <c:v>0.82732212851397247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1'!$AG$20:$AG$228</c:f>
              <c:numCache>
                <c:formatCode>0.0</c:formatCode>
                <c:ptCount val="209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  <c:pt idx="204">
                  <c:v>1.5746466461133535</c:v>
                </c:pt>
                <c:pt idx="205">
                  <c:v>1.4339819639699787</c:v>
                </c:pt>
                <c:pt idx="206">
                  <c:v>1.4641789794037485</c:v>
                </c:pt>
                <c:pt idx="207">
                  <c:v>1.7426177261948386</c:v>
                </c:pt>
                <c:pt idx="208">
                  <c:v>1.7543643798192587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1'!$AH$20:$AH$228</c:f>
              <c:numCache>
                <c:formatCode>0.0</c:formatCode>
                <c:ptCount val="209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  <c:pt idx="204">
                  <c:v>-0.49269652723635637</c:v>
                </c:pt>
                <c:pt idx="205">
                  <c:v>-0.43628629914966544</c:v>
                </c:pt>
                <c:pt idx="206">
                  <c:v>-0.40122411766041516</c:v>
                </c:pt>
                <c:pt idx="207">
                  <c:v>-0.32692305228249335</c:v>
                </c:pt>
                <c:pt idx="208">
                  <c:v>-0.26328121142225336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1'!$AP$20:$AP$228</c:f>
              <c:numCache>
                <c:formatCode>0.0</c:formatCode>
                <c:ptCount val="209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6.8895943792283845</c:v>
                </c:pt>
                <c:pt idx="203">
                  <c:v>6.844681471127557</c:v>
                </c:pt>
                <c:pt idx="204">
                  <c:v>7.1779971175432706</c:v>
                </c:pt>
                <c:pt idx="205">
                  <c:v>6.074407571135481</c:v>
                </c:pt>
                <c:pt idx="206">
                  <c:v>6.2454619618749661</c:v>
                </c:pt>
                <c:pt idx="207">
                  <c:v>7.0448660411073414</c:v>
                </c:pt>
                <c:pt idx="208">
                  <c:v>7.0627562153894274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1'!$A$9:$A$228</c:f>
              <c:numCache>
                <c:formatCode>mmm</c:formatCode>
                <c:ptCount val="220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</c:numCache>
            </c:numRef>
          </c:cat>
          <c:val>
            <c:numRef>
              <c:f>'Base gráficos 1'!$D$9:$D$228</c:f>
              <c:numCache>
                <c:formatCode>0.0</c:formatCode>
                <c:ptCount val="220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6.583243659920754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1'!$A$9:$A$228</c:f>
              <c:numCache>
                <c:formatCode>mmm</c:formatCode>
                <c:ptCount val="220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</c:numCache>
            </c:numRef>
          </c:cat>
          <c:val>
            <c:numRef>
              <c:f>'Base gráficos 1'!$B$9:$B$228</c:f>
              <c:numCache>
                <c:formatCode>0.0</c:formatCode>
                <c:ptCount val="220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1.0263148365220047</c:v>
                </c:pt>
                <c:pt idx="215">
                  <c:v>1.3021598033686956</c:v>
                </c:pt>
                <c:pt idx="216">
                  <c:v>1.8798678953716887</c:v>
                </c:pt>
                <c:pt idx="217">
                  <c:v>0.20521701869373032</c:v>
                </c:pt>
                <c:pt idx="218">
                  <c:v>-3.4001370100398276E-2</c:v>
                </c:pt>
                <c:pt idx="219">
                  <c:v>1.240522427203274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1'!$A$9:$A$228</c:f>
              <c:numCache>
                <c:formatCode>mmm</c:formatCode>
                <c:ptCount val="220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</c:numCache>
            </c:numRef>
          </c:cat>
          <c:val>
            <c:numRef>
              <c:f>'Base gráficos 1'!$C$9:$C$228</c:f>
              <c:numCache>
                <c:formatCode>0.0</c:formatCode>
                <c:ptCount val="220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2.0517968673625262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1'!$A$9:$A$228</c:f>
              <c:numCache>
                <c:formatCode>mmm</c:formatCode>
                <c:ptCount val="220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</c:numCache>
            </c:numRef>
          </c:cat>
          <c:val>
            <c:numRef>
              <c:f>'Base gráficos 1'!$F$9:$F$228</c:f>
              <c:numCache>
                <c:formatCode>0.0</c:formatCode>
                <c:ptCount val="220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4.2332146884040753</c:v>
                </c:pt>
                <c:pt idx="215">
                  <c:v>4.1620193103094323</c:v>
                </c:pt>
                <c:pt idx="216">
                  <c:v>4.6678559285103347</c:v>
                </c:pt>
                <c:pt idx="217">
                  <c:v>3.3460583633662964</c:v>
                </c:pt>
                <c:pt idx="218">
                  <c:v>3.0030975823123214</c:v>
                </c:pt>
                <c:pt idx="219">
                  <c:v>4.2360560835964236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1'!$A$9:$A$228</c:f>
              <c:numCache>
                <c:formatCode>mmm</c:formatCode>
                <c:ptCount val="220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</c:numCache>
            </c:numRef>
          </c:cat>
          <c:val>
            <c:numRef>
              <c:f>'Base gráficos 1'!$E$9:$E$228</c:f>
              <c:numCache>
                <c:formatCode>0.0</c:formatCode>
                <c:ptCount val="220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12.693625726375046</c:v>
                </c:pt>
                <c:pt idx="219">
                  <c:v>23.178339978223136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1'!$S$8:$S$228</c:f>
              <c:numCache>
                <c:formatCode>0.0</c:formatCode>
                <c:ptCount val="221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1'!$P$8:$P$228</c:f>
              <c:numCache>
                <c:formatCode>0.0</c:formatCode>
                <c:ptCount val="221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1'!$L$8:$L$228</c:f>
              <c:numCache>
                <c:formatCode>0.0</c:formatCode>
                <c:ptCount val="221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1'!$G$8:$G$228</c:f>
              <c:numCache>
                <c:formatCode>0.0</c:formatCode>
                <c:ptCount val="221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original'!$J$8:$J$229</c:f>
              <c:numCache>
                <c:formatCode>0.0</c:formatCode>
                <c:ptCount val="222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original'!$L$8:$L$229</c:f>
              <c:numCache>
                <c:formatCode>0.0</c:formatCode>
                <c:ptCount val="222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original'!$P$8:$P$229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original'!$N$8:$N$229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original'!$H$8:$H$229</c:f>
              <c:numCache>
                <c:formatCode>0.0</c:formatCode>
                <c:ptCount val="222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original'!$X$8:$X$229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original'!$T$8:$T$229</c:f>
              <c:numCache>
                <c:formatCode>0.0</c:formatCode>
                <c:ptCount val="222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original'!$V$8:$V$229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original'!$R$8:$R$229</c:f>
              <c:numCache>
                <c:formatCode>0.0</c:formatCode>
                <c:ptCount val="222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original'!$AB$8:$AB$229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original'!$AD$8:$AD$229</c:f>
              <c:numCache>
                <c:formatCode>0.0</c:formatCode>
                <c:ptCount val="222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original'!$Z$8:$Z$229</c:f>
              <c:numCache>
                <c:formatCode>0.0</c:formatCode>
                <c:ptCount val="222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original'!$AF$8:$AF$229</c:f>
              <c:numCache>
                <c:formatCode>0.0</c:formatCode>
                <c:ptCount val="222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  <c:pt idx="217" formatCode="0.00">
                  <c:v>369.74</c:v>
                </c:pt>
                <c:pt idx="218" formatCode="0.00">
                  <c:v>404.56</c:v>
                </c:pt>
                <c:pt idx="219" formatCode="0.00">
                  <c:v>412.78</c:v>
                </c:pt>
                <c:pt idx="220" formatCode="0.00">
                  <c:v>393.46</c:v>
                </c:pt>
                <c:pt idx="221" formatCode="0.00">
                  <c:v>377.56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original'!$BO$8:$BO$229</c:f>
              <c:numCache>
                <c:formatCode>0.0</c:formatCode>
                <c:ptCount val="222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original'!$BN$8:$BN$229</c:f>
              <c:numCache>
                <c:formatCode>0.0</c:formatCode>
                <c:ptCount val="222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original'!$BQ$8:$BQ$229</c:f>
              <c:numCache>
                <c:formatCode>0.0</c:formatCode>
                <c:ptCount val="222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original'!$BP$8:$BP$229</c:f>
              <c:numCache>
                <c:formatCode>0.0</c:formatCode>
                <c:ptCount val="222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original'!$Q$8:$Q$229</c:f>
              <c:numCache>
                <c:formatCode>0.0</c:formatCode>
                <c:ptCount val="222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original'!$W$8:$W$229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original'!$S$8:$S$229</c:f>
              <c:numCache>
                <c:formatCode>0.0</c:formatCode>
                <c:ptCount val="222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original'!$U$8:$U$229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original'!$BS$8:$BS$229</c:f>
              <c:numCache>
                <c:formatCode>0.0</c:formatCode>
                <c:ptCount val="222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original'!$BR$8:$BR$229</c:f>
              <c:numCache>
                <c:formatCode>0.0</c:formatCode>
                <c:ptCount val="222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original'!$BU$8:$BU$229</c:f>
              <c:numCache>
                <c:formatCode>0.0</c:formatCode>
                <c:ptCount val="222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original'!$BT$8:$BT$229</c:f>
              <c:numCache>
                <c:formatCode>0.0</c:formatCode>
                <c:ptCount val="222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1'!$H$8:$H$228</c:f>
              <c:numCache>
                <c:formatCode>0.0</c:formatCode>
                <c:ptCount val="221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1'!$I$8:$I$228</c:f>
              <c:numCache>
                <c:formatCode>0.0</c:formatCode>
                <c:ptCount val="221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1'!$K$8:$K$228</c:f>
              <c:numCache>
                <c:formatCode>0.0</c:formatCode>
                <c:ptCount val="221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1'!$J$8:$J$228</c:f>
              <c:numCache>
                <c:formatCode>0.0</c:formatCode>
                <c:ptCount val="221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1'!$G$8:$G$228</c:f>
              <c:numCache>
                <c:formatCode>0.0</c:formatCode>
                <c:ptCount val="221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1'!$O$8:$O$228</c:f>
              <c:numCache>
                <c:formatCode>0.0</c:formatCode>
                <c:ptCount val="221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1'!$M$8:$M$228</c:f>
              <c:numCache>
                <c:formatCode>0.0</c:formatCode>
                <c:ptCount val="221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1'!$N$8:$N$228</c:f>
              <c:numCache>
                <c:formatCode>0.0</c:formatCode>
                <c:ptCount val="221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1'!$L$8:$L$228</c:f>
              <c:numCache>
                <c:formatCode>0.0</c:formatCode>
                <c:ptCount val="221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1'!$Q$8:$Q$228</c:f>
              <c:numCache>
                <c:formatCode>0.0</c:formatCode>
                <c:ptCount val="221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1'!$R$8:$R$228</c:f>
              <c:numCache>
                <c:formatCode>0.0</c:formatCode>
                <c:ptCount val="221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1'!$P$8:$P$228</c:f>
              <c:numCache>
                <c:formatCode>0.0</c:formatCode>
                <c:ptCount val="221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1'!$AP$8:$AP$228</c:f>
              <c:numCache>
                <c:formatCode>0.0</c:formatCode>
                <c:ptCount val="221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6.8895943792283845</c:v>
                </c:pt>
                <c:pt idx="215">
                  <c:v>6.844681471127557</c:v>
                </c:pt>
                <c:pt idx="216">
                  <c:v>7.1779971175432706</c:v>
                </c:pt>
                <c:pt idx="217">
                  <c:v>6.074407571135481</c:v>
                </c:pt>
                <c:pt idx="218">
                  <c:v>6.2454619618749661</c:v>
                </c:pt>
                <c:pt idx="219">
                  <c:v>7.0448660411073414</c:v>
                </c:pt>
                <c:pt idx="220">
                  <c:v>7.0627562153894274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1'!$BD$8:$BD$228</c:f>
              <c:numCache>
                <c:formatCode>0.0</c:formatCode>
                <c:ptCount val="221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6.0934411675480931</c:v>
                </c:pt>
                <c:pt idx="215">
                  <c:v>6.7612262209300704</c:v>
                </c:pt>
                <c:pt idx="216">
                  <c:v>7.651536845078283</c:v>
                </c:pt>
                <c:pt idx="217">
                  <c:v>8.2095315372977922</c:v>
                </c:pt>
                <c:pt idx="218">
                  <c:v>8.499272851285383</c:v>
                </c:pt>
                <c:pt idx="219">
                  <c:v>6.6225702717548387</c:v>
                </c:pt>
                <c:pt idx="220">
                  <c:v>7.8026819446403115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1'!$A$8:$A$228</c:f>
              <c:numCache>
                <c:formatCode>mmm</c:formatCode>
                <c:ptCount val="221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</c:numCache>
            </c:numRef>
          </c:cat>
          <c:val>
            <c:numRef>
              <c:f>'Base gráficos 1'!$AA$8:$AA$228</c:f>
              <c:numCache>
                <c:formatCode>0.0</c:formatCode>
                <c:ptCount val="221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-0.57353257460925988</c:v>
                </c:pt>
                <c:pt idx="216">
                  <c:v>0.71778395422271046</c:v>
                </c:pt>
                <c:pt idx="217">
                  <c:v>0.84544128215861747</c:v>
                </c:pt>
                <c:pt idx="218">
                  <c:v>1.7981214637598131</c:v>
                </c:pt>
                <c:pt idx="219">
                  <c:v>0.89834847849942889</c:v>
                </c:pt>
                <c:pt idx="220">
                  <c:v>2.1861124985306475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original'!$Y$8:$Y$229</c:f>
              <c:numCache>
                <c:formatCode>0.0</c:formatCode>
                <c:ptCount val="222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original'!$AC$8:$AC$229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original'!$AA$8:$AA$229</c:f>
              <c:numCache>
                <c:formatCode>0.0</c:formatCode>
                <c:ptCount val="222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original'!$A$8:$A$229</c:f>
              <c:numCache>
                <c:formatCode>mmm</c:formatCode>
                <c:ptCount val="222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</c:numCache>
            </c:numRef>
          </c:cat>
          <c:val>
            <c:numRef>
              <c:f>'Base original'!$AE$8:$AE$229</c:f>
              <c:numCache>
                <c:formatCode>0.0</c:formatCode>
                <c:ptCount val="222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1'!$C$19:$C$228</c:f>
              <c:numCache>
                <c:formatCode>0.0</c:formatCode>
                <c:ptCount val="210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2.0517968673625262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-7.1749800280812792E-2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1'!$B$19:$B$228</c:f>
              <c:numCache>
                <c:formatCode>0.0</c:formatCode>
                <c:ptCount val="210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1.0263148365220047</c:v>
                </c:pt>
                <c:pt idx="205">
                  <c:v>1.3021598033686956</c:v>
                </c:pt>
                <c:pt idx="206">
                  <c:v>1.8798678953716887</c:v>
                </c:pt>
                <c:pt idx="207">
                  <c:v>0.20521701869373032</c:v>
                </c:pt>
                <c:pt idx="208">
                  <c:v>-3.4001370100398276E-2</c:v>
                </c:pt>
                <c:pt idx="209">
                  <c:v>1.240522427203274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-0.14383428268061493</c:v>
                </c:pt>
                <c:pt idx="205">
                  <c:v>0.8577679565699583</c:v>
                </c:pt>
                <c:pt idx="206">
                  <c:v>0.47254539179087374</c:v>
                </c:pt>
                <c:pt idx="207">
                  <c:v>-0.50009277821581577</c:v>
                </c:pt>
                <c:pt idx="208">
                  <c:v>-1.1452962890928404</c:v>
                </c:pt>
                <c:pt idx="209">
                  <c:v>0.13652803905239352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1'!$E$19:$E$228</c:f>
              <c:numCache>
                <c:formatCode>0.0</c:formatCode>
                <c:ptCount val="210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12.693625726375046</c:v>
                </c:pt>
                <c:pt idx="209">
                  <c:v>23.178339978223136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4.1303441518371926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1'!$D$19:$D$228</c:f>
              <c:numCache>
                <c:formatCode>0.0</c:formatCode>
                <c:ptCount val="210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6.583243659920754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0.49538020460711607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1'!$T$20:$T$228</c:f>
              <c:numCache>
                <c:formatCode>0.0</c:formatCode>
                <c:ptCount val="209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-1.6433787471460986</c:v>
                </c:pt>
                <c:pt idx="204">
                  <c:v>-1.3419531339310371</c:v>
                </c:pt>
                <c:pt idx="205">
                  <c:v>-1.0313614869626893</c:v>
                </c:pt>
                <c:pt idx="206">
                  <c:v>-0.83244227023129769</c:v>
                </c:pt>
                <c:pt idx="207">
                  <c:v>-0.82365922398798164</c:v>
                </c:pt>
                <c:pt idx="208">
                  <c:v>-0.69953753363646853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1'!$V$20:$V$228</c:f>
              <c:numCache>
                <c:formatCode>0.0</c:formatCode>
                <c:ptCount val="209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  <c:pt idx="204">
                  <c:v>1.2116705045090761</c:v>
                </c:pt>
                <c:pt idx="205">
                  <c:v>0.88574658076343593</c:v>
                </c:pt>
                <c:pt idx="206">
                  <c:v>0.75101017863444874</c:v>
                </c:pt>
                <c:pt idx="207">
                  <c:v>-0.26674612976513706</c:v>
                </c:pt>
                <c:pt idx="208">
                  <c:v>0.56223535175378647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1'!$W$20:$W$228</c:f>
              <c:numCache>
                <c:formatCode>0.0</c:formatCode>
                <c:ptCount val="209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  <c:pt idx="204">
                  <c:v>0.60605268463029416</c:v>
                </c:pt>
                <c:pt idx="205">
                  <c:v>0.81974628494909418</c:v>
                </c:pt>
                <c:pt idx="206">
                  <c:v>1.3062937334546567</c:v>
                </c:pt>
                <c:pt idx="207">
                  <c:v>1.4025898424901626</c:v>
                </c:pt>
                <c:pt idx="208">
                  <c:v>1.6722347171107792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1'!$Y$20:$Y$228</c:f>
              <c:numCache>
                <c:formatCode>0.0</c:formatCode>
                <c:ptCount val="209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  <c:pt idx="204">
                  <c:v>-0.48594938705807195</c:v>
                </c:pt>
                <c:pt idx="205">
                  <c:v>-0.31182681866259038</c:v>
                </c:pt>
                <c:pt idx="206">
                  <c:v>-0.1494058458419687</c:v>
                </c:pt>
                <c:pt idx="207">
                  <c:v>6.5381097172472633E-2</c:v>
                </c:pt>
                <c:pt idx="208">
                  <c:v>0.1960920165761873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1'!$Z$20:$Z$228</c:f>
              <c:numCache>
                <c:formatCode>0.0</c:formatCode>
                <c:ptCount val="209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  <c:pt idx="204">
                  <c:v>0.72796328607245542</c:v>
                </c:pt>
                <c:pt idx="205">
                  <c:v>0.48313672207138814</c:v>
                </c:pt>
                <c:pt idx="206">
                  <c:v>0.72266566774395991</c:v>
                </c:pt>
                <c:pt idx="207">
                  <c:v>0.52078289258991495</c:v>
                </c:pt>
                <c:pt idx="208">
                  <c:v>0.45508794672634534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1'!$A$20:$A$228</c:f>
              <c:numCache>
                <c:formatCode>mmm</c:formatCode>
                <c:ptCount val="209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</c:numCache>
            </c:numRef>
          </c:cat>
          <c:val>
            <c:numRef>
              <c:f>'Base gráficos 1'!$AA$20:$AA$228</c:f>
              <c:numCache>
                <c:formatCode>0.0</c:formatCode>
                <c:ptCount val="209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-0.57353257460925988</c:v>
                </c:pt>
                <c:pt idx="204">
                  <c:v>0.71778395422271046</c:v>
                </c:pt>
                <c:pt idx="205">
                  <c:v>0.84544128215861747</c:v>
                </c:pt>
                <c:pt idx="206">
                  <c:v>1.7981214637598131</c:v>
                </c:pt>
                <c:pt idx="207">
                  <c:v>0.89834847849942889</c:v>
                </c:pt>
                <c:pt idx="208">
                  <c:v>2.1861124985306475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444"/>
          <c:min val="447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29"/>
  <sheetViews>
    <sheetView showGridLines="0" tabSelected="1" zoomScale="85" zoomScaleNormal="85" workbookViewId="0">
      <pane xSplit="1" ySplit="7" topLeftCell="B215" activePane="bottomRight" state="frozen"/>
      <selection pane="topRight" activeCell="B1" sqref="B1"/>
      <selection pane="bottomLeft" activeCell="A8" sqref="A8"/>
      <selection pane="bottomRight" activeCell="A229" sqref="A229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3" t="s">
        <v>123</v>
      </c>
      <c r="C1" s="93"/>
      <c r="D1" s="93"/>
      <c r="E1" s="93"/>
      <c r="F1" s="93"/>
      <c r="G1" s="98" t="s">
        <v>124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9"/>
      <c r="AF1" s="100"/>
      <c r="AG1" s="96" t="s">
        <v>125</v>
      </c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44"/>
      <c r="BN1" s="93" t="s">
        <v>140</v>
      </c>
      <c r="BO1" s="93"/>
      <c r="BP1" s="93"/>
      <c r="BQ1" s="93"/>
      <c r="BR1" s="93"/>
      <c r="BS1" s="93"/>
      <c r="BT1" s="93"/>
      <c r="BU1" s="93"/>
    </row>
    <row r="2" spans="1:76" s="3" customFormat="1" ht="18.75" customHeight="1" x14ac:dyDescent="0.25">
      <c r="A2" s="2"/>
      <c r="B2" s="97" t="s">
        <v>44</v>
      </c>
      <c r="C2" s="97"/>
      <c r="D2" s="97"/>
      <c r="E2" s="97"/>
      <c r="F2" s="97"/>
      <c r="G2" s="101" t="s">
        <v>88</v>
      </c>
      <c r="H2" s="102"/>
      <c r="I2" s="97"/>
      <c r="J2" s="97"/>
      <c r="K2" s="97"/>
      <c r="L2" s="97"/>
      <c r="M2" s="97"/>
      <c r="N2" s="97"/>
      <c r="O2" s="97"/>
      <c r="P2" s="97"/>
      <c r="Q2" s="82" t="s">
        <v>131</v>
      </c>
      <c r="R2" s="97"/>
      <c r="S2" s="97"/>
      <c r="T2" s="97"/>
      <c r="U2" s="97"/>
      <c r="V2" s="97"/>
      <c r="W2" s="97"/>
      <c r="X2" s="83"/>
      <c r="Y2" s="101" t="s">
        <v>130</v>
      </c>
      <c r="Z2" s="102"/>
      <c r="AA2" s="97"/>
      <c r="AB2" s="97"/>
      <c r="AC2" s="97"/>
      <c r="AD2" s="97"/>
      <c r="AE2" s="82" t="s">
        <v>91</v>
      </c>
      <c r="AF2" s="83"/>
      <c r="AG2" s="97" t="s">
        <v>37</v>
      </c>
      <c r="AH2" s="97"/>
      <c r="AI2" s="97"/>
      <c r="AJ2" s="97"/>
      <c r="AK2" s="97"/>
      <c r="AL2" s="97"/>
      <c r="AM2" s="97"/>
      <c r="AN2" s="97"/>
      <c r="AO2" s="83"/>
      <c r="AP2" s="82" t="s">
        <v>38</v>
      </c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3"/>
      <c r="BB2" s="82" t="s">
        <v>41</v>
      </c>
      <c r="BC2" s="97"/>
      <c r="BD2" s="97"/>
      <c r="BE2" s="97"/>
      <c r="BF2" s="97"/>
      <c r="BG2" s="97"/>
      <c r="BH2" s="97"/>
      <c r="BI2" s="97"/>
      <c r="BJ2" s="97"/>
      <c r="BK2" s="97"/>
      <c r="BL2" s="83"/>
      <c r="BM2" s="45"/>
      <c r="BN2" s="94" t="s">
        <v>67</v>
      </c>
      <c r="BO2" s="95"/>
      <c r="BP2" s="94" t="s">
        <v>68</v>
      </c>
      <c r="BQ2" s="95"/>
      <c r="BR2" s="94" t="s">
        <v>69</v>
      </c>
      <c r="BS2" s="95"/>
      <c r="BT2" s="94" t="s">
        <v>70</v>
      </c>
      <c r="BU2" s="95"/>
    </row>
    <row r="3" spans="1:76" s="3" customFormat="1" ht="51" x14ac:dyDescent="0.25">
      <c r="A3" s="2"/>
      <c r="B3" s="36" t="s">
        <v>95</v>
      </c>
      <c r="C3" s="36" t="s">
        <v>42</v>
      </c>
      <c r="D3" s="36" t="s">
        <v>36</v>
      </c>
      <c r="E3" s="36" t="s">
        <v>107</v>
      </c>
      <c r="F3" s="39" t="s">
        <v>43</v>
      </c>
      <c r="G3" s="78" t="s">
        <v>126</v>
      </c>
      <c r="H3" s="79"/>
      <c r="I3" s="78" t="s">
        <v>132</v>
      </c>
      <c r="J3" s="84"/>
      <c r="K3" s="84" t="s">
        <v>133</v>
      </c>
      <c r="L3" s="84"/>
      <c r="M3" s="84" t="s">
        <v>134</v>
      </c>
      <c r="N3" s="84"/>
      <c r="O3" s="84" t="s">
        <v>135</v>
      </c>
      <c r="P3" s="79"/>
      <c r="Q3" s="80" t="s">
        <v>95</v>
      </c>
      <c r="R3" s="81"/>
      <c r="S3" s="78" t="s">
        <v>136</v>
      </c>
      <c r="T3" s="84"/>
      <c r="U3" s="84" t="s">
        <v>134</v>
      </c>
      <c r="V3" s="84"/>
      <c r="W3" s="84" t="s">
        <v>135</v>
      </c>
      <c r="X3" s="79"/>
      <c r="Y3" s="78" t="s">
        <v>129</v>
      </c>
      <c r="Z3" s="79"/>
      <c r="AA3" s="78" t="s">
        <v>137</v>
      </c>
      <c r="AB3" s="84"/>
      <c r="AC3" s="84" t="s">
        <v>138</v>
      </c>
      <c r="AD3" s="79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255</v>
      </c>
      <c r="AK3" s="36" t="s">
        <v>256</v>
      </c>
      <c r="AL3" s="36" t="s">
        <v>49</v>
      </c>
      <c r="AM3" s="36" t="s">
        <v>261</v>
      </c>
      <c r="AN3" s="36" t="s">
        <v>262</v>
      </c>
      <c r="AO3" s="37" t="s">
        <v>37</v>
      </c>
      <c r="AP3" s="38" t="s">
        <v>240</v>
      </c>
      <c r="AQ3" s="36" t="s">
        <v>269</v>
      </c>
      <c r="AR3" s="36" t="s">
        <v>270</v>
      </c>
      <c r="AS3" s="36" t="s">
        <v>271</v>
      </c>
      <c r="AT3" s="36" t="s">
        <v>257</v>
      </c>
      <c r="AU3" s="36" t="s">
        <v>241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67</v>
      </c>
      <c r="BO3" s="68"/>
      <c r="BP3" s="67" t="s">
        <v>68</v>
      </c>
      <c r="BQ3" s="68"/>
      <c r="BR3" s="69" t="s">
        <v>69</v>
      </c>
      <c r="BS3" s="70"/>
      <c r="BT3" s="67" t="s">
        <v>70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127</v>
      </c>
      <c r="H4" s="36" t="s">
        <v>128</v>
      </c>
      <c r="I4" s="38" t="s">
        <v>127</v>
      </c>
      <c r="J4" s="36" t="s">
        <v>128</v>
      </c>
      <c r="K4" s="36" t="s">
        <v>127</v>
      </c>
      <c r="L4" s="36" t="s">
        <v>128</v>
      </c>
      <c r="M4" s="36" t="s">
        <v>127</v>
      </c>
      <c r="N4" s="36" t="s">
        <v>128</v>
      </c>
      <c r="O4" s="36" t="s">
        <v>127</v>
      </c>
      <c r="P4" s="36" t="s">
        <v>128</v>
      </c>
      <c r="Q4" s="38" t="s">
        <v>127</v>
      </c>
      <c r="R4" s="37" t="s">
        <v>128</v>
      </c>
      <c r="S4" s="36" t="s">
        <v>127</v>
      </c>
      <c r="T4" s="36" t="s">
        <v>128</v>
      </c>
      <c r="U4" s="36" t="s">
        <v>127</v>
      </c>
      <c r="V4" s="36" t="s">
        <v>128</v>
      </c>
      <c r="W4" s="36" t="s">
        <v>127</v>
      </c>
      <c r="X4" s="37" t="s">
        <v>128</v>
      </c>
      <c r="Y4" s="38" t="s">
        <v>127</v>
      </c>
      <c r="Z4" s="37" t="s">
        <v>128</v>
      </c>
      <c r="AA4" s="36" t="s">
        <v>127</v>
      </c>
      <c r="AB4" s="36" t="s">
        <v>128</v>
      </c>
      <c r="AC4" s="36" t="s">
        <v>127</v>
      </c>
      <c r="AD4" s="36" t="s">
        <v>128</v>
      </c>
      <c r="AE4" s="38" t="s">
        <v>127</v>
      </c>
      <c r="AF4" s="37" t="s">
        <v>128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127</v>
      </c>
      <c r="BO4" s="37" t="s">
        <v>128</v>
      </c>
      <c r="BP4" s="38" t="s">
        <v>127</v>
      </c>
      <c r="BQ4" s="37" t="s">
        <v>128</v>
      </c>
      <c r="BR4" s="38" t="s">
        <v>127</v>
      </c>
      <c r="BS4" s="37" t="s">
        <v>128</v>
      </c>
      <c r="BT4" s="38" t="s">
        <v>127</v>
      </c>
      <c r="BU4" s="37" t="s">
        <v>128</v>
      </c>
    </row>
    <row r="5" spans="1:76" s="3" customFormat="1" ht="15" customHeight="1" x14ac:dyDescent="0.25">
      <c r="A5" s="2"/>
      <c r="B5" s="85" t="s">
        <v>108</v>
      </c>
      <c r="C5" s="86"/>
      <c r="D5" s="86"/>
      <c r="E5" s="86"/>
      <c r="F5" s="87"/>
      <c r="G5" s="85" t="s">
        <v>139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7"/>
      <c r="AG5" s="85" t="s">
        <v>108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7"/>
      <c r="BN5" s="85" t="s">
        <v>109</v>
      </c>
      <c r="BO5" s="86"/>
      <c r="BP5" s="86"/>
      <c r="BQ5" s="86"/>
      <c r="BR5" s="86"/>
      <c r="BS5" s="86"/>
      <c r="BT5" s="86"/>
      <c r="BU5" s="87"/>
    </row>
    <row r="6" spans="1:76" s="3" customFormat="1" ht="15" customHeight="1" x14ac:dyDescent="0.25">
      <c r="A6" s="2"/>
      <c r="B6" s="88" t="s">
        <v>258</v>
      </c>
      <c r="C6" s="89"/>
      <c r="D6" s="89"/>
      <c r="E6" s="89"/>
      <c r="F6" s="90"/>
      <c r="G6" s="91" t="s">
        <v>97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2"/>
      <c r="AG6" s="88" t="s">
        <v>97</v>
      </c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N6" s="88" t="s">
        <v>97</v>
      </c>
      <c r="BO6" s="89"/>
      <c r="BP6" s="89"/>
      <c r="BQ6" s="89"/>
      <c r="BR6" s="89"/>
      <c r="BS6" s="89"/>
      <c r="BT6" s="89"/>
      <c r="BU6" s="90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155</v>
      </c>
      <c r="I7" s="6" t="s">
        <v>168</v>
      </c>
      <c r="J7" s="6" t="s">
        <v>165</v>
      </c>
      <c r="K7" s="6" t="s">
        <v>167</v>
      </c>
      <c r="L7" s="6" t="s">
        <v>164</v>
      </c>
      <c r="M7" s="6" t="s">
        <v>117</v>
      </c>
      <c r="N7" s="6" t="s">
        <v>162</v>
      </c>
      <c r="O7" s="6" t="s">
        <v>118</v>
      </c>
      <c r="P7" s="6" t="s">
        <v>163</v>
      </c>
      <c r="Q7" s="16" t="s">
        <v>6</v>
      </c>
      <c r="R7" s="19" t="s">
        <v>153</v>
      </c>
      <c r="S7" s="6" t="s">
        <v>166</v>
      </c>
      <c r="T7" s="6" t="s">
        <v>159</v>
      </c>
      <c r="U7" s="6" t="s">
        <v>119</v>
      </c>
      <c r="V7" s="6" t="s">
        <v>157</v>
      </c>
      <c r="W7" s="6" t="s">
        <v>120</v>
      </c>
      <c r="X7" s="6" t="s">
        <v>158</v>
      </c>
      <c r="Y7" s="16" t="s">
        <v>7</v>
      </c>
      <c r="Z7" s="19" t="s">
        <v>154</v>
      </c>
      <c r="AA7" s="6" t="s">
        <v>121</v>
      </c>
      <c r="AB7" s="6" t="s">
        <v>160</v>
      </c>
      <c r="AC7" s="6" t="s">
        <v>122</v>
      </c>
      <c r="AD7" s="6" t="s">
        <v>161</v>
      </c>
      <c r="AE7" s="16" t="s">
        <v>8</v>
      </c>
      <c r="AF7" s="19" t="s">
        <v>156</v>
      </c>
      <c r="AG7" s="6" t="s">
        <v>13</v>
      </c>
      <c r="AH7" s="6" t="s">
        <v>14</v>
      </c>
      <c r="AI7" s="6" t="s">
        <v>15</v>
      </c>
      <c r="AJ7" s="6" t="s">
        <v>238</v>
      </c>
      <c r="AK7" s="6" t="s">
        <v>239</v>
      </c>
      <c r="AL7" s="6" t="s">
        <v>16</v>
      </c>
      <c r="AM7" s="6" t="s">
        <v>260</v>
      </c>
      <c r="AN7" s="6" t="s">
        <v>263</v>
      </c>
      <c r="AO7" s="7" t="s">
        <v>17</v>
      </c>
      <c r="AP7" s="12" t="s">
        <v>18</v>
      </c>
      <c r="AQ7" s="6" t="s">
        <v>242</v>
      </c>
      <c r="AR7" s="6" t="s">
        <v>243</v>
      </c>
      <c r="AS7" s="6" t="s">
        <v>244</v>
      </c>
      <c r="AT7" s="6" t="s">
        <v>245</v>
      </c>
      <c r="AU7" s="6" t="s">
        <v>246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150</v>
      </c>
      <c r="BP7" s="15" t="s">
        <v>10</v>
      </c>
      <c r="BQ7" s="15" t="s">
        <v>151</v>
      </c>
      <c r="BR7" s="15" t="s">
        <v>11</v>
      </c>
      <c r="BS7" s="15" t="s">
        <v>149</v>
      </c>
      <c r="BT7" s="15" t="s">
        <v>12</v>
      </c>
      <c r="BU7" s="19" t="s">
        <v>152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30431.476208344098</v>
      </c>
      <c r="AX223" s="47">
        <v>2014.7950000000001</v>
      </c>
      <c r="AY223" s="47">
        <v>15408.495141223117</v>
      </c>
      <c r="AZ223" s="47">
        <v>92.6875</v>
      </c>
      <c r="BA223" s="48">
        <v>195949.56722815597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22826.480744270364</v>
      </c>
      <c r="BI223" s="47">
        <v>2282.2635989999999</v>
      </c>
      <c r="BJ223" s="47">
        <v>27692.185963900745</v>
      </c>
      <c r="BK223" s="47">
        <v>950.18757677749136</v>
      </c>
      <c r="BL223" s="48">
        <v>332170.89577545872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123831.034177758</v>
      </c>
      <c r="C224" s="47">
        <v>20163.925245335999</v>
      </c>
      <c r="D224" s="47">
        <v>80440.210459813999</v>
      </c>
      <c r="E224" s="48">
        <v>13549.613660258001</v>
      </c>
      <c r="F224" s="47">
        <v>237984.78354316601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10457.424774442899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56560.280016347795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30489.797328519046</v>
      </c>
      <c r="AX224" s="47">
        <v>2031.2465</v>
      </c>
      <c r="AY224" s="47">
        <v>15439.325691080991</v>
      </c>
      <c r="AZ224" s="47">
        <v>122.97750000000001</v>
      </c>
      <c r="BA224" s="48">
        <v>197090.45761336124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451.93689268968097</v>
      </c>
      <c r="BG224" s="47">
        <v>37591.826096000004</v>
      </c>
      <c r="BH224" s="47">
        <v>23668.105686380954</v>
      </c>
      <c r="BI224" s="47">
        <v>2320.2309915000001</v>
      </c>
      <c r="BJ224" s="47">
        <v>28461.074283676007</v>
      </c>
      <c r="BK224" s="47">
        <v>949.98150231552177</v>
      </c>
      <c r="BL224" s="48">
        <v>334827.13948140614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1:76" x14ac:dyDescent="0.25">
      <c r="A225" s="17">
        <v>45323</v>
      </c>
      <c r="B225" s="47">
        <v>124893.217109224</v>
      </c>
      <c r="C225" s="47">
        <v>20180.648159140001</v>
      </c>
      <c r="D225" s="47">
        <v>80786.449344195004</v>
      </c>
      <c r="E225" s="48">
        <v>14082.985271849</v>
      </c>
      <c r="F225" s="47">
        <v>239943.29988440801</v>
      </c>
      <c r="G225" s="13">
        <v>28.21</v>
      </c>
      <c r="H225" s="8">
        <v>2419.9499999999998</v>
      </c>
      <c r="I225" s="49">
        <v>33.65</v>
      </c>
      <c r="J225" s="49">
        <v>1080.74</v>
      </c>
      <c r="K225" s="49">
        <v>12.21</v>
      </c>
      <c r="L225" s="49">
        <v>350.24</v>
      </c>
      <c r="M225" s="49">
        <v>16.989999999999998</v>
      </c>
      <c r="N225" s="49">
        <v>444.22</v>
      </c>
      <c r="O225" s="49">
        <v>36.86</v>
      </c>
      <c r="P225" s="49">
        <v>544.75</v>
      </c>
      <c r="Q225" s="13">
        <v>12.08</v>
      </c>
      <c r="R225" s="8">
        <v>5136.08</v>
      </c>
      <c r="S225" s="5">
        <v>29.51</v>
      </c>
      <c r="T225" s="5">
        <v>80.349999999999994</v>
      </c>
      <c r="U225" s="49">
        <v>8.9499999999999993</v>
      </c>
      <c r="V225" s="49">
        <v>2342.9299999999998</v>
      </c>
      <c r="W225" s="49">
        <v>14.27</v>
      </c>
      <c r="X225" s="49">
        <v>2712.8</v>
      </c>
      <c r="Y225" s="13">
        <v>6.76</v>
      </c>
      <c r="Z225" s="8">
        <v>1506.41</v>
      </c>
      <c r="AA225" s="49">
        <v>6.5</v>
      </c>
      <c r="AB225" s="49">
        <v>1056.4100000000001</v>
      </c>
      <c r="AC225" s="49">
        <v>7.38</v>
      </c>
      <c r="AD225" s="49">
        <v>450</v>
      </c>
      <c r="AE225" s="56">
        <v>4.97</v>
      </c>
      <c r="AF225" s="55">
        <v>369.74</v>
      </c>
      <c r="AG225" s="47">
        <v>18994.495394575999</v>
      </c>
      <c r="AH225" s="47">
        <v>10451.8579792252</v>
      </c>
      <c r="AI225" s="47">
        <v>33968.958316698401</v>
      </c>
      <c r="AJ225" s="47">
        <v>21816.090070534101</v>
      </c>
      <c r="AK225" s="47">
        <v>12152.8682461643</v>
      </c>
      <c r="AL225" s="47">
        <v>11905.432139819901</v>
      </c>
      <c r="AM225" s="47">
        <v>6489.6125684883809</v>
      </c>
      <c r="AN225" s="47">
        <v>5415.8195713315199</v>
      </c>
      <c r="AO225" s="48">
        <v>56326.248435743502</v>
      </c>
      <c r="AP225" s="47">
        <v>113979.91299500009</v>
      </c>
      <c r="AQ225" s="47">
        <v>72260.121136023707</v>
      </c>
      <c r="AR225" s="47">
        <v>61087.798891411403</v>
      </c>
      <c r="AS225" s="47">
        <v>11172.3222446123</v>
      </c>
      <c r="AT225" s="47">
        <v>41009.777680344043</v>
      </c>
      <c r="AU225" s="47">
        <v>710.01417863233303</v>
      </c>
      <c r="AV225" s="47">
        <v>10246.6755001568</v>
      </c>
      <c r="AW225" s="47">
        <v>28874.761303486997</v>
      </c>
      <c r="AX225" s="47">
        <v>2065.152</v>
      </c>
      <c r="AY225" s="47">
        <v>14491.128062603746</v>
      </c>
      <c r="AZ225" s="47">
        <v>122.76050000000001</v>
      </c>
      <c r="BA225" s="48">
        <v>196878.86167178361</v>
      </c>
      <c r="BB225" s="47">
        <v>32181.8005858078</v>
      </c>
      <c r="BC225" s="47">
        <v>21504.598313543316</v>
      </c>
      <c r="BD225" s="47">
        <v>50267.575452284902</v>
      </c>
      <c r="BE225" s="47">
        <v>79.921906458571399</v>
      </c>
      <c r="BF225" s="47">
        <v>414.45303658337514</v>
      </c>
      <c r="BG225" s="47">
        <v>38271.412005179998</v>
      </c>
      <c r="BH225" s="47">
        <v>24460.787436804501</v>
      </c>
      <c r="BI225" s="47">
        <v>2343.3800785000003</v>
      </c>
      <c r="BJ225" s="47">
        <v>28006.767396401465</v>
      </c>
      <c r="BK225" s="47">
        <v>932.97158660828416</v>
      </c>
      <c r="BL225" s="48">
        <v>337463.05150393635</v>
      </c>
      <c r="BM225" s="51"/>
      <c r="BN225" s="13">
        <v>6.57</v>
      </c>
      <c r="BO225" s="5">
        <v>16710.509999999998</v>
      </c>
      <c r="BP225" s="13">
        <v>6.44</v>
      </c>
      <c r="BQ225" s="5">
        <v>2778.54</v>
      </c>
      <c r="BR225" s="13">
        <v>6.1</v>
      </c>
      <c r="BS225" s="5">
        <v>777.33</v>
      </c>
      <c r="BT225" s="13">
        <v>6.28</v>
      </c>
      <c r="BU225" s="8">
        <v>69.319999999999993</v>
      </c>
      <c r="BV225" s="5"/>
      <c r="BW225" s="77"/>
      <c r="BX225" s="77"/>
    </row>
    <row r="226" spans="1:76" x14ac:dyDescent="0.25">
      <c r="A226" s="17">
        <v>45352</v>
      </c>
      <c r="B226" s="47">
        <v>125483.394251333</v>
      </c>
      <c r="C226" s="47">
        <v>20265.830598347002</v>
      </c>
      <c r="D226" s="47">
        <v>81440.106727507999</v>
      </c>
      <c r="E226" s="48">
        <v>14152.979146489</v>
      </c>
      <c r="F226" s="47">
        <v>241342.31072367699</v>
      </c>
      <c r="G226" s="13">
        <v>26</v>
      </c>
      <c r="H226" s="8">
        <v>2789.56</v>
      </c>
      <c r="I226" s="49">
        <v>32.729999999999997</v>
      </c>
      <c r="J226" s="49">
        <v>1104.77</v>
      </c>
      <c r="K226" s="49">
        <v>9.9</v>
      </c>
      <c r="L226" s="49">
        <v>431.87</v>
      </c>
      <c r="M226" s="49">
        <v>15.37</v>
      </c>
      <c r="N226" s="49">
        <v>620.30999999999995</v>
      </c>
      <c r="O226" s="49">
        <v>35.64</v>
      </c>
      <c r="P226" s="49">
        <v>632.61</v>
      </c>
      <c r="Q226" s="13">
        <v>12.39</v>
      </c>
      <c r="R226" s="8">
        <v>4857.3999999999996</v>
      </c>
      <c r="S226" s="5">
        <v>26.85</v>
      </c>
      <c r="T226" s="5">
        <v>88.17</v>
      </c>
      <c r="U226" s="49">
        <v>8.6999999999999993</v>
      </c>
      <c r="V226" s="49">
        <v>2810.62</v>
      </c>
      <c r="W226" s="49">
        <v>17.03</v>
      </c>
      <c r="X226" s="49">
        <v>1958.61</v>
      </c>
      <c r="Y226" s="13">
        <v>7.1</v>
      </c>
      <c r="Z226" s="8">
        <v>1363.51</v>
      </c>
      <c r="AA226" s="49">
        <v>6.86</v>
      </c>
      <c r="AB226" s="49">
        <v>883.65</v>
      </c>
      <c r="AC226" s="49">
        <v>7.55</v>
      </c>
      <c r="AD226" s="49">
        <v>479.86</v>
      </c>
      <c r="AE226" s="56">
        <v>4.9000000000000004</v>
      </c>
      <c r="AF226" s="55">
        <v>404.56</v>
      </c>
      <c r="AG226" s="47">
        <v>18297.240891559501</v>
      </c>
      <c r="AH226" s="47">
        <v>10439.220945049599</v>
      </c>
      <c r="AI226" s="47">
        <v>33831.677250000001</v>
      </c>
      <c r="AJ226" s="47">
        <v>21634.951300000001</v>
      </c>
      <c r="AK226" s="47">
        <v>12196.72595</v>
      </c>
      <c r="AL226" s="47">
        <v>11858.000799674701</v>
      </c>
      <c r="AM226" s="47">
        <v>6424.9351244550999</v>
      </c>
      <c r="AN226" s="47">
        <v>5433.065675219601</v>
      </c>
      <c r="AO226" s="48">
        <v>56128.898994724303</v>
      </c>
      <c r="AP226" s="47">
        <v>115303.7891752068</v>
      </c>
      <c r="AQ226" s="47">
        <v>73216.897214750599</v>
      </c>
      <c r="AR226" s="47">
        <v>61519.543296297597</v>
      </c>
      <c r="AS226" s="47">
        <v>11697.353918453</v>
      </c>
      <c r="AT226" s="47">
        <v>41381.118636396801</v>
      </c>
      <c r="AU226" s="47">
        <v>705.77332405940001</v>
      </c>
      <c r="AV226" s="47">
        <v>10263.7159657632</v>
      </c>
      <c r="AW226" s="47">
        <v>30660.112980239002</v>
      </c>
      <c r="AX226" s="47">
        <v>2068.6334999999999</v>
      </c>
      <c r="AY226" s="47">
        <v>15687.690184545207</v>
      </c>
      <c r="AZ226" s="47">
        <v>92.219500000000011</v>
      </c>
      <c r="BA226" s="48">
        <v>198645.24093138808</v>
      </c>
      <c r="BB226" s="47">
        <v>33248.347988850997</v>
      </c>
      <c r="BC226" s="47">
        <v>22250.387611558857</v>
      </c>
      <c r="BD226" s="47">
        <v>50216.648465079095</v>
      </c>
      <c r="BE226" s="47">
        <v>80.3621884099</v>
      </c>
      <c r="BF226" s="47">
        <v>484.19924113275266</v>
      </c>
      <c r="BG226" s="47">
        <v>38739.207815180001</v>
      </c>
      <c r="BH226" s="47">
        <v>25748.395885395497</v>
      </c>
      <c r="BI226" s="47">
        <v>2399.1695915</v>
      </c>
      <c r="BJ226" s="47">
        <v>28321.803012084441</v>
      </c>
      <c r="BK226" s="47">
        <v>930.66610646443644</v>
      </c>
      <c r="BL226" s="48">
        <v>342559.49059994635</v>
      </c>
      <c r="BM226" s="51"/>
      <c r="BN226" s="13">
        <v>6.4</v>
      </c>
      <c r="BO226" s="5">
        <v>17065.439999999999</v>
      </c>
      <c r="BP226" s="13">
        <v>6.26</v>
      </c>
      <c r="BQ226" s="5">
        <v>2425.65</v>
      </c>
      <c r="BR226" s="13">
        <v>6.14</v>
      </c>
      <c r="BS226" s="5">
        <v>456.15</v>
      </c>
      <c r="BT226" s="13">
        <v>6.37</v>
      </c>
      <c r="BU226" s="8">
        <v>52.43</v>
      </c>
      <c r="BV226" s="5"/>
      <c r="BW226" s="77"/>
      <c r="BX226" s="77"/>
    </row>
    <row r="227" spans="1:76" x14ac:dyDescent="0.25">
      <c r="A227" s="17">
        <v>45383</v>
      </c>
      <c r="B227" s="47">
        <v>124855.86085882199</v>
      </c>
      <c r="C227" s="47">
        <v>20199.439835226</v>
      </c>
      <c r="D227" s="47">
        <v>81936.754188905004</v>
      </c>
      <c r="E227" s="48">
        <v>13966.295162639</v>
      </c>
      <c r="F227" s="47">
        <v>240958.350045592</v>
      </c>
      <c r="G227" s="13">
        <v>25.84</v>
      </c>
      <c r="H227" s="8">
        <v>2681.01</v>
      </c>
      <c r="I227" s="49">
        <v>32.11</v>
      </c>
      <c r="J227" s="49">
        <v>1091.52</v>
      </c>
      <c r="K227" s="49">
        <v>10.33</v>
      </c>
      <c r="L227" s="49">
        <v>509.15</v>
      </c>
      <c r="M227" s="49">
        <v>16.420000000000002</v>
      </c>
      <c r="N227" s="49">
        <v>494.21</v>
      </c>
      <c r="O227" s="49">
        <v>35.57</v>
      </c>
      <c r="P227" s="49">
        <v>586.13</v>
      </c>
      <c r="Q227" s="13">
        <v>11.56</v>
      </c>
      <c r="R227" s="8">
        <v>5785.25</v>
      </c>
      <c r="S227" s="5">
        <v>27.11</v>
      </c>
      <c r="T227" s="5">
        <v>90.97</v>
      </c>
      <c r="U227" s="49">
        <v>8.35</v>
      </c>
      <c r="V227" s="49">
        <v>3192.91</v>
      </c>
      <c r="W227" s="49">
        <v>15.09</v>
      </c>
      <c r="X227" s="49">
        <v>2501.37</v>
      </c>
      <c r="Y227" s="13">
        <v>7.05</v>
      </c>
      <c r="Z227" s="8">
        <v>1621.51</v>
      </c>
      <c r="AA227" s="49">
        <v>6.82</v>
      </c>
      <c r="AB227" s="49">
        <v>1099.04</v>
      </c>
      <c r="AC227" s="49">
        <v>7.52</v>
      </c>
      <c r="AD227" s="49">
        <v>522.47</v>
      </c>
      <c r="AE227" s="56">
        <v>4.87</v>
      </c>
      <c r="AF227" s="55">
        <v>412.78</v>
      </c>
      <c r="AG227" s="47">
        <v>18955.631382456599</v>
      </c>
      <c r="AH227" s="47">
        <v>10397.2099779702</v>
      </c>
      <c r="AI227" s="47">
        <v>34393.887050959602</v>
      </c>
      <c r="AJ227" s="47">
        <v>21992.351993426801</v>
      </c>
      <c r="AK227" s="47">
        <v>12401.535057532799</v>
      </c>
      <c r="AL227" s="47">
        <v>11898.642130681001</v>
      </c>
      <c r="AM227" s="47">
        <v>6402.8498244293633</v>
      </c>
      <c r="AN227" s="47">
        <v>5495.7923062516375</v>
      </c>
      <c r="AO227" s="48">
        <v>56689.739159610806</v>
      </c>
      <c r="AP227" s="47">
        <v>116001.01074027483</v>
      </c>
      <c r="AQ227" s="47">
        <v>73472.723572994</v>
      </c>
      <c r="AR227" s="47">
        <v>61267.511559685299</v>
      </c>
      <c r="AS227" s="47">
        <v>12205.212013308699</v>
      </c>
      <c r="AT227" s="47">
        <v>41869.81851673637</v>
      </c>
      <c r="AU227" s="47">
        <v>658.46865054445504</v>
      </c>
      <c r="AV227" s="47">
        <v>10324.503887004999</v>
      </c>
      <c r="AW227" s="47">
        <v>35072.852274393772</v>
      </c>
      <c r="AX227" s="47">
        <v>2061.5905000000002</v>
      </c>
      <c r="AY227" s="47">
        <v>18452.571480283201</v>
      </c>
      <c r="AZ227" s="47">
        <v>92.843000000000004</v>
      </c>
      <c r="BA227" s="48">
        <v>201604.28208100121</v>
      </c>
      <c r="BB227" s="47">
        <v>34192.389358827801</v>
      </c>
      <c r="BC227" s="47">
        <v>20291.476352027083</v>
      </c>
      <c r="BD227" s="47">
        <v>52263.8717678291</v>
      </c>
      <c r="BE227" s="47">
        <v>77.508920225318207</v>
      </c>
      <c r="BF227" s="47">
        <v>574.34301820425685</v>
      </c>
      <c r="BG227" s="47">
        <v>38613.296654500002</v>
      </c>
      <c r="BH227" s="47">
        <v>26376.917473096066</v>
      </c>
      <c r="BI227" s="47">
        <v>2373.9123895000002</v>
      </c>
      <c r="BJ227" s="47">
        <v>29628.474539075301</v>
      </c>
      <c r="BK227" s="47">
        <v>917.56870153213026</v>
      </c>
      <c r="BL227" s="48">
        <v>345821.95477460342</v>
      </c>
      <c r="BM227" s="51"/>
      <c r="BN227" s="13">
        <v>5.89</v>
      </c>
      <c r="BO227" s="5">
        <v>19576.52</v>
      </c>
      <c r="BP227" s="13">
        <v>6</v>
      </c>
      <c r="BQ227" s="5">
        <v>2890.88</v>
      </c>
      <c r="BR227" s="13">
        <v>6.21</v>
      </c>
      <c r="BS227" s="5">
        <v>935.04</v>
      </c>
      <c r="BT227" s="13">
        <v>6.07</v>
      </c>
      <c r="BU227" s="8">
        <v>58.45</v>
      </c>
      <c r="BV227" s="5"/>
      <c r="BW227" s="77"/>
      <c r="BX227" s="77"/>
    </row>
    <row r="228" spans="1:76" x14ac:dyDescent="0.25">
      <c r="A228" s="17">
        <v>45413</v>
      </c>
      <c r="B228" s="47">
        <v>123425.891317691</v>
      </c>
      <c r="C228" s="47">
        <v>20198.752757886999</v>
      </c>
      <c r="D228" s="47">
        <v>82407.562308181004</v>
      </c>
      <c r="E228" s="48">
        <v>14145.80306835</v>
      </c>
      <c r="F228" s="47">
        <v>240178.00945210899</v>
      </c>
      <c r="G228" s="13">
        <v>25.27</v>
      </c>
      <c r="H228" s="8">
        <v>2600.09</v>
      </c>
      <c r="I228" s="49">
        <v>30.71</v>
      </c>
      <c r="J228" s="49">
        <v>1097.1600000000001</v>
      </c>
      <c r="K228" s="49">
        <v>10.53</v>
      </c>
      <c r="L228" s="49">
        <v>433.51</v>
      </c>
      <c r="M228" s="49">
        <v>15.84</v>
      </c>
      <c r="N228" s="49">
        <v>509.47</v>
      </c>
      <c r="O228" s="49">
        <v>34.619999999999997</v>
      </c>
      <c r="P228" s="49">
        <v>559.95000000000005</v>
      </c>
      <c r="Q228" s="13">
        <v>11.18</v>
      </c>
      <c r="R228" s="8">
        <v>5518.9</v>
      </c>
      <c r="S228" s="5">
        <v>26.67</v>
      </c>
      <c r="T228" s="5">
        <v>89.98</v>
      </c>
      <c r="U228" s="49">
        <v>8.23</v>
      </c>
      <c r="V228" s="49">
        <v>2866.42</v>
      </c>
      <c r="W228" s="49">
        <v>13.93</v>
      </c>
      <c r="X228" s="49">
        <v>2562.5</v>
      </c>
      <c r="Y228" s="13">
        <v>6.83</v>
      </c>
      <c r="Z228" s="8">
        <v>1989.33</v>
      </c>
      <c r="AA228" s="49">
        <v>6.58</v>
      </c>
      <c r="AB228" s="49">
        <v>1515.39</v>
      </c>
      <c r="AC228" s="49">
        <v>7.64</v>
      </c>
      <c r="AD228" s="49">
        <v>473.94</v>
      </c>
      <c r="AE228" s="56">
        <v>4.97</v>
      </c>
      <c r="AF228" s="55">
        <v>393.46</v>
      </c>
      <c r="AG228" s="47">
        <v>18092.1826630262</v>
      </c>
      <c r="AH228" s="47">
        <v>10321.245231426999</v>
      </c>
      <c r="AI228" s="47">
        <v>33870.107061153103</v>
      </c>
      <c r="AJ228" s="47">
        <v>21467.718324368499</v>
      </c>
      <c r="AK228" s="47">
        <v>12402.3887367846</v>
      </c>
      <c r="AL228" s="47">
        <v>11966.354820804399</v>
      </c>
      <c r="AM228" s="47">
        <v>6492.968009363477</v>
      </c>
      <c r="AN228" s="47">
        <v>5473.3868114409224</v>
      </c>
      <c r="AO228" s="48">
        <v>56157.707113384502</v>
      </c>
      <c r="AP228" s="47">
        <v>116089.81540609343</v>
      </c>
      <c r="AQ228" s="47">
        <v>73204.565585764503</v>
      </c>
      <c r="AR228" s="47">
        <v>60424.012130150601</v>
      </c>
      <c r="AS228" s="47">
        <v>12780.553455613899</v>
      </c>
      <c r="AT228" s="47">
        <v>42189.896387402827</v>
      </c>
      <c r="AU228" s="47">
        <v>695.35343292609502</v>
      </c>
      <c r="AV228" s="47">
        <v>10388.5064260299</v>
      </c>
      <c r="AW228" s="47">
        <v>39099.760572779167</v>
      </c>
      <c r="AX228" s="47">
        <v>2081.3874999999998</v>
      </c>
      <c r="AY228" s="47">
        <v>21354.328246515262</v>
      </c>
      <c r="AZ228" s="47">
        <v>100.09050000000001</v>
      </c>
      <c r="BA228" s="48">
        <v>202362.75827177172</v>
      </c>
      <c r="BB228" s="47">
        <v>32990.919230942702</v>
      </c>
      <c r="BC228" s="47">
        <v>19565.846989365651</v>
      </c>
      <c r="BD228" s="47">
        <v>52588.442664975795</v>
      </c>
      <c r="BE228" s="47">
        <v>76.608010563428607</v>
      </c>
      <c r="BF228" s="47">
        <v>607.54475801472267</v>
      </c>
      <c r="BG228" s="47">
        <v>38408.321334</v>
      </c>
      <c r="BH228" s="47">
        <v>26576.114639896419</v>
      </c>
      <c r="BI228" s="47">
        <v>2350.1512658333331</v>
      </c>
      <c r="BJ228" s="47">
        <v>31192.769367192781</v>
      </c>
      <c r="BK228" s="47">
        <v>911.10991456039892</v>
      </c>
      <c r="BL228" s="48">
        <v>343422.82788361056</v>
      </c>
      <c r="BM228" s="51"/>
      <c r="BN228" s="13">
        <v>5.71</v>
      </c>
      <c r="BO228" s="5">
        <v>19278.86</v>
      </c>
      <c r="BP228" s="13">
        <v>5.95</v>
      </c>
      <c r="BQ228" s="5">
        <v>3736.6</v>
      </c>
      <c r="BR228" s="13">
        <v>6.13</v>
      </c>
      <c r="BS228" s="5">
        <v>1274.96</v>
      </c>
      <c r="BT228" s="13">
        <v>6.24</v>
      </c>
      <c r="BU228" s="8">
        <v>181.1</v>
      </c>
      <c r="BV228" s="5"/>
      <c r="BW228" s="77"/>
      <c r="BX228" s="77"/>
    </row>
    <row r="229" spans="1:76" x14ac:dyDescent="0.25">
      <c r="A229" s="17">
        <v>45444</v>
      </c>
      <c r="B229" s="47">
        <v>123594.40226679</v>
      </c>
      <c r="C229" s="47">
        <v>20184.260193123999</v>
      </c>
      <c r="D229" s="47">
        <v>82815.793058954994</v>
      </c>
      <c r="E229" s="48">
        <v>14730.073418114</v>
      </c>
      <c r="F229" s="47">
        <v>241324.528936983</v>
      </c>
      <c r="G229" s="13">
        <v>24.91</v>
      </c>
      <c r="H229" s="8">
        <v>2436.15</v>
      </c>
      <c r="I229" s="49">
        <v>30.64</v>
      </c>
      <c r="J229" s="49">
        <v>1050.08</v>
      </c>
      <c r="K229" s="49">
        <v>9.1300000000000008</v>
      </c>
      <c r="L229" s="49">
        <v>428.52</v>
      </c>
      <c r="M229" s="49">
        <v>15.73</v>
      </c>
      <c r="N229" s="49">
        <v>448.12</v>
      </c>
      <c r="O229" s="49">
        <v>34.47</v>
      </c>
      <c r="P229" s="49">
        <v>509.43</v>
      </c>
      <c r="Q229" s="13">
        <v>9.9700000000000006</v>
      </c>
      <c r="R229" s="8">
        <v>5742.64</v>
      </c>
      <c r="S229" s="5">
        <v>26.44</v>
      </c>
      <c r="T229" s="5">
        <v>86.75</v>
      </c>
      <c r="U229" s="49">
        <v>7.51</v>
      </c>
      <c r="V229" s="49">
        <v>3647.66</v>
      </c>
      <c r="W229" s="49">
        <v>13.74</v>
      </c>
      <c r="X229" s="49">
        <v>2008.23</v>
      </c>
      <c r="Y229" s="13">
        <v>6.73</v>
      </c>
      <c r="Z229" s="8">
        <v>1778.04</v>
      </c>
      <c r="AA229" s="49">
        <v>6.51</v>
      </c>
      <c r="AB229" s="49">
        <v>1328.88</v>
      </c>
      <c r="AC229" s="49">
        <v>7.38</v>
      </c>
      <c r="AD229" s="49">
        <v>449.16</v>
      </c>
      <c r="AE229" s="56">
        <v>5</v>
      </c>
      <c r="AF229" s="55">
        <v>377.56</v>
      </c>
      <c r="AG229" s="47">
        <v>18214.3693473124</v>
      </c>
      <c r="AH229" s="47">
        <v>10276.7692383043</v>
      </c>
      <c r="AI229" s="47">
        <v>34343.414591562803</v>
      </c>
      <c r="AJ229" s="47">
        <v>21876.779419833099</v>
      </c>
      <c r="AK229" s="47">
        <v>12466.6351717297</v>
      </c>
      <c r="AL229" s="47">
        <v>11953.160082422601</v>
      </c>
      <c r="AM229" s="47">
        <v>6485.0447384385789</v>
      </c>
      <c r="AN229" s="47">
        <v>5468.1153439840218</v>
      </c>
      <c r="AO229" s="48">
        <v>56573.343912289711</v>
      </c>
      <c r="AP229" s="47">
        <v>117448.84802953986</v>
      </c>
      <c r="AQ229" s="47">
        <v>74156.396108141504</v>
      </c>
      <c r="AR229" s="47">
        <v>60844.948227119203</v>
      </c>
      <c r="AS229" s="47">
        <v>13311.447881022301</v>
      </c>
      <c r="AT229" s="47">
        <v>42513.151610045519</v>
      </c>
      <c r="AU229" s="47">
        <v>779.30031135284196</v>
      </c>
      <c r="AV229" s="47">
        <v>10456.865601376099</v>
      </c>
      <c r="AW229" s="47">
        <v>39994.562324344071</v>
      </c>
      <c r="AX229" s="47">
        <v>2104.9799010878933</v>
      </c>
      <c r="AY229" s="47">
        <v>21843.024086043664</v>
      </c>
      <c r="AZ229" s="47">
        <v>103.85086012117304</v>
      </c>
      <c r="BA229" s="48">
        <v>204631.72482247281</v>
      </c>
      <c r="BB229" s="47">
        <v>32679.913369657301</v>
      </c>
      <c r="BC229" s="47">
        <v>19030.114322426085</v>
      </c>
      <c r="BD229" s="47">
        <v>55469.864374552701</v>
      </c>
      <c r="BE229" s="47">
        <v>77.078555795947395</v>
      </c>
      <c r="BF229" s="47">
        <v>612.45055533510242</v>
      </c>
      <c r="BG229" s="47">
        <v>38547.790147082436</v>
      </c>
      <c r="BH229" s="47">
        <v>27710.359369141352</v>
      </c>
      <c r="BI229" s="47">
        <v>2374.4110822777775</v>
      </c>
      <c r="BJ229" s="47">
        <v>32524.048778223685</v>
      </c>
      <c r="BK229" s="47">
        <v>919.78157418565524</v>
      </c>
      <c r="BL229" s="48">
        <v>347689.87624633213</v>
      </c>
      <c r="BM229" s="51"/>
      <c r="BN229" s="13">
        <v>5.37</v>
      </c>
      <c r="BO229" s="5">
        <v>16064.77</v>
      </c>
      <c r="BP229" s="13">
        <v>5.67</v>
      </c>
      <c r="BQ229" s="5">
        <v>3787.94</v>
      </c>
      <c r="BR229" s="13">
        <v>5.85</v>
      </c>
      <c r="BS229" s="5">
        <v>1068.68</v>
      </c>
      <c r="BT229" s="13">
        <v>6.05</v>
      </c>
      <c r="BU229" s="8">
        <v>100.27</v>
      </c>
      <c r="BV229" s="5"/>
      <c r="BW229" s="77"/>
      <c r="BX229" s="7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8"/>
  <sheetViews>
    <sheetView showGridLines="0" zoomScale="85" zoomScaleNormal="85" workbookViewId="0">
      <pane ySplit="5" topLeftCell="A207" activePane="bottomLeft" state="frozen"/>
      <selection pane="bottomLeft" activeCell="A228" sqref="A228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3" t="s">
        <v>63</v>
      </c>
      <c r="C1" s="93"/>
      <c r="D1" s="93"/>
      <c r="E1" s="93"/>
      <c r="F1" s="106"/>
      <c r="G1" s="52"/>
      <c r="H1" s="93" t="s">
        <v>64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106"/>
      <c r="T1" s="107" t="s">
        <v>105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9"/>
    </row>
    <row r="2" spans="1:59" s="3" customFormat="1" ht="15.75" customHeight="1" x14ac:dyDescent="0.25">
      <c r="A2" s="2"/>
      <c r="B2" s="97" t="s">
        <v>44</v>
      </c>
      <c r="C2" s="97"/>
      <c r="D2" s="97"/>
      <c r="E2" s="97"/>
      <c r="F2" s="97"/>
      <c r="G2" s="82" t="s">
        <v>141</v>
      </c>
      <c r="H2" s="102"/>
      <c r="I2" s="102"/>
      <c r="J2" s="102"/>
      <c r="K2" s="110"/>
      <c r="L2" s="82" t="s">
        <v>142</v>
      </c>
      <c r="M2" s="97"/>
      <c r="N2" s="97"/>
      <c r="O2" s="83"/>
      <c r="P2" s="82" t="s">
        <v>143</v>
      </c>
      <c r="Q2" s="97"/>
      <c r="R2" s="83"/>
      <c r="S2" s="57" t="s">
        <v>144</v>
      </c>
      <c r="T2" s="101" t="s">
        <v>37</v>
      </c>
      <c r="U2" s="102"/>
      <c r="V2" s="102"/>
      <c r="W2" s="102"/>
      <c r="X2" s="102"/>
      <c r="Y2" s="102"/>
      <c r="Z2" s="102"/>
      <c r="AA2" s="110"/>
      <c r="AB2" s="101" t="s">
        <v>38</v>
      </c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10"/>
      <c r="AQ2" s="101" t="s">
        <v>41</v>
      </c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10"/>
    </row>
    <row r="3" spans="1:59" s="3" customFormat="1" ht="38.25" x14ac:dyDescent="0.25">
      <c r="A3" s="2"/>
      <c r="B3" s="39" t="s">
        <v>77</v>
      </c>
      <c r="C3" s="54" t="s">
        <v>73</v>
      </c>
      <c r="D3" s="54" t="s">
        <v>74</v>
      </c>
      <c r="E3" s="54" t="s">
        <v>110</v>
      </c>
      <c r="F3" s="40" t="s">
        <v>43</v>
      </c>
      <c r="G3" s="38" t="s">
        <v>126</v>
      </c>
      <c r="H3" s="63" t="s">
        <v>176</v>
      </c>
      <c r="I3" s="64" t="s">
        <v>177</v>
      </c>
      <c r="J3" s="64" t="s">
        <v>134</v>
      </c>
      <c r="K3" s="62" t="s">
        <v>135</v>
      </c>
      <c r="L3" s="62" t="s">
        <v>95</v>
      </c>
      <c r="M3" s="36" t="s">
        <v>136</v>
      </c>
      <c r="N3" s="36" t="s">
        <v>134</v>
      </c>
      <c r="O3" s="37" t="s">
        <v>135</v>
      </c>
      <c r="P3" s="59" t="s">
        <v>175</v>
      </c>
      <c r="Q3" s="42" t="s">
        <v>137</v>
      </c>
      <c r="R3" s="43" t="s">
        <v>138</v>
      </c>
      <c r="S3" s="58"/>
      <c r="T3" s="41" t="s">
        <v>78</v>
      </c>
      <c r="U3" s="42" t="s">
        <v>84</v>
      </c>
      <c r="V3" s="42" t="s">
        <v>255</v>
      </c>
      <c r="W3" s="42" t="s">
        <v>256</v>
      </c>
      <c r="X3" s="42" t="s">
        <v>99</v>
      </c>
      <c r="Y3" s="42" t="s">
        <v>261</v>
      </c>
      <c r="Z3" s="42" t="s">
        <v>262</v>
      </c>
      <c r="AA3" s="43" t="s">
        <v>37</v>
      </c>
      <c r="AB3" s="38" t="s">
        <v>37</v>
      </c>
      <c r="AC3" s="36" t="s">
        <v>240</v>
      </c>
      <c r="AD3" s="36" t="s">
        <v>269</v>
      </c>
      <c r="AE3" s="36" t="s">
        <v>270</v>
      </c>
      <c r="AF3" s="36" t="s">
        <v>271</v>
      </c>
      <c r="AG3" s="36" t="s">
        <v>257</v>
      </c>
      <c r="AH3" s="36" t="s">
        <v>247</v>
      </c>
      <c r="AI3" s="36" t="s">
        <v>79</v>
      </c>
      <c r="AJ3" s="36" t="s">
        <v>101</v>
      </c>
      <c r="AK3" s="36" t="s">
        <v>80</v>
      </c>
      <c r="AL3" s="36" t="s">
        <v>100</v>
      </c>
      <c r="AM3" s="36" t="s">
        <v>102</v>
      </c>
      <c r="AN3" s="36" t="s">
        <v>82</v>
      </c>
      <c r="AO3" s="36" t="s">
        <v>81</v>
      </c>
      <c r="AP3" s="43" t="s">
        <v>38</v>
      </c>
      <c r="AQ3" s="41" t="s">
        <v>38</v>
      </c>
      <c r="AR3" s="42" t="s">
        <v>281</v>
      </c>
      <c r="AS3" s="42" t="s">
        <v>282</v>
      </c>
      <c r="AT3" s="42" t="s">
        <v>57</v>
      </c>
      <c r="AU3" s="42" t="s">
        <v>39</v>
      </c>
      <c r="AV3" s="42" t="s">
        <v>40</v>
      </c>
      <c r="AW3" s="42" t="s">
        <v>283</v>
      </c>
      <c r="AX3" s="42" t="s">
        <v>59</v>
      </c>
      <c r="AY3" s="42" t="s">
        <v>66</v>
      </c>
      <c r="AZ3" s="42" t="s">
        <v>65</v>
      </c>
      <c r="BA3" s="42" t="s">
        <v>145</v>
      </c>
      <c r="BB3" s="42" t="s">
        <v>146</v>
      </c>
      <c r="BC3" s="42" t="s">
        <v>147</v>
      </c>
      <c r="BD3" s="43" t="s">
        <v>41</v>
      </c>
    </row>
    <row r="4" spans="1:59" s="30" customFormat="1" ht="15.75" customHeight="1" x14ac:dyDescent="0.25">
      <c r="A4" s="29"/>
      <c r="B4" s="103" t="s">
        <v>104</v>
      </c>
      <c r="C4" s="104"/>
      <c r="D4" s="104"/>
      <c r="E4" s="104"/>
      <c r="F4" s="104"/>
      <c r="G4" s="103" t="s">
        <v>148</v>
      </c>
      <c r="H4" s="86"/>
      <c r="I4" s="86"/>
      <c r="J4" s="86"/>
      <c r="K4" s="86"/>
      <c r="L4" s="104"/>
      <c r="M4" s="104"/>
      <c r="N4" s="104"/>
      <c r="O4" s="104"/>
      <c r="P4" s="104"/>
      <c r="Q4" s="104"/>
      <c r="R4" s="104"/>
      <c r="S4" s="105"/>
      <c r="T4" s="103" t="s">
        <v>111</v>
      </c>
      <c r="U4" s="104"/>
      <c r="V4" s="104"/>
      <c r="W4" s="104"/>
      <c r="X4" s="104"/>
      <c r="Y4" s="104"/>
      <c r="Z4" s="104"/>
      <c r="AA4" s="53" t="s">
        <v>104</v>
      </c>
      <c r="AB4" s="85" t="s">
        <v>111</v>
      </c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53" t="s">
        <v>104</v>
      </c>
      <c r="AQ4" s="86" t="s">
        <v>112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53" t="s">
        <v>104</v>
      </c>
    </row>
    <row r="5" spans="1:59" ht="15" customHeight="1" x14ac:dyDescent="0.25">
      <c r="A5" s="2"/>
      <c r="B5" s="88" t="s">
        <v>258</v>
      </c>
      <c r="C5" s="89"/>
      <c r="D5" s="89"/>
      <c r="E5" s="89"/>
      <c r="F5" s="89"/>
      <c r="G5" s="111" t="s">
        <v>97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112" t="s">
        <v>97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4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4.2303878341170567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1.5494185984169413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2.6809692357001165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6.8895943792283845</v>
      </c>
      <c r="AQ222" s="5">
        <f>+('Base original'!BA223/'Base original'!BA211*100-100)*'Base original'!BA211/'Base original'!$BL211</f>
        <v>4.033940534479056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0.21219380007372346</v>
      </c>
      <c r="AY222" s="5">
        <f>+('Base original'!BI223/'Base original'!BI211*100-100)*'Base original'!BI211/'Base original'!$BL211</f>
        <v>-0.16574527106447448</v>
      </c>
      <c r="AZ222" s="5">
        <f>+('Base original'!BJ223/'Base original'!BJ211*100-100)*'Base original'!BJ211/'Base original'!$BL211</f>
        <v>1.9610799317681635</v>
      </c>
      <c r="BA222" s="5">
        <f>+('Base original'!BK223/'Base original'!BK211*100-100)*'Base original'!BK211/'Base original'!$BL211</f>
        <v>-9.4281555791375662E-2</v>
      </c>
      <c r="BB222" s="5">
        <f>+(('Base original'!BH223-'Base original'!BJ223)/('Base original'!BH211-'Base original'!BJ211)*100-100)*('Base original'!BH211-'Base original'!BJ211)/'Base original'!$BL211</f>
        <v>-1.7488861316944406</v>
      </c>
      <c r="BC222" s="5">
        <f>+(('Base original'!BI223-'Base original'!BK223)/('Base original'!BI211-'Base original'!BK211)*100-100)*('Base original'!BI211-'Base original'!BK211)/'Base original'!$BL211</f>
        <v>-7.1463715273098943E-2</v>
      </c>
      <c r="BD222" s="8">
        <f>+('Base original'!BL223/'Base original'!BL211*100-100)*'Base original'!BL211/'Base original'!$BL211</f>
        <v>6.0934411675480931</v>
      </c>
    </row>
    <row r="223" spans="1:56" x14ac:dyDescent="0.25">
      <c r="A223" s="18">
        <v>45292</v>
      </c>
      <c r="B223" s="5">
        <f>+'Base original'!B224/'Base original'!B212*100-100</f>
        <v>1.0263148365220047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8">
        <f>+'Base original'!F224/'Base original'!F212*100-100</f>
        <v>4.2332146884040753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-1.6433787471460986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-0.57353257460925988</v>
      </c>
      <c r="AB223" s="5">
        <f>+('Base original'!AO224/'Base original'!AO212*100-100)*'Base original'!AO212/'Base original'!$BA212</f>
        <v>-0.17687031186668625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4.5754918038948267</v>
      </c>
      <c r="AK223" s="5">
        <f>+('Base original'!AX224/'Base original'!AX212*100-100)*'Base original'!AX212/'Base original'!$BA212</f>
        <v>0.18776137825081943</v>
      </c>
      <c r="AL223" s="5">
        <f>+('Base original'!AY224/'Base original'!AY212*100-100)*'Base original'!AY212/'Base original'!$BA212</f>
        <v>1.4344274682357008</v>
      </c>
      <c r="AM223" s="5">
        <f>+('Base original'!AZ224/'Base original'!AZ212*100-100)*'Base original'!AZ212/'Base original'!$BA212</f>
        <v>2.0139381503893265E-2</v>
      </c>
      <c r="AN223" s="5">
        <f>+(('Base original'!AW224-'Base original'!AY224)/('Base original'!AW212-'Base original'!AY212)*100-100)*(('Base original'!AW212-'Base original'!AY212)/'Base original'!BA212)</f>
        <v>3.1410643356591263</v>
      </c>
      <c r="AO223" s="5">
        <f>+(('Base original'!AX224-'Base original'!AZ224)/('Base original'!AX212-'Base original'!AZ212)*100-100)*(('Base original'!AX212-'Base original'!AZ212)/'Base original'!BA212)</f>
        <v>0.16762199674692621</v>
      </c>
      <c r="AP223" s="8">
        <f>+('Base original'!BA224/'Base original'!BA212*100-100)*'Base original'!BA212/'Base original'!$BA212</f>
        <v>6.844681471127557</v>
      </c>
      <c r="AQ223" s="5">
        <f>+('Base original'!BA224/'Base original'!BA212*100-100)*'Base original'!BA212/'Base original'!$BL212</f>
        <v>4.0258615209792694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-8.0696498758511037E-2</v>
      </c>
      <c r="AW223" s="5">
        <f>+('Base original'!BG224/'Base original'!BG212*100-100)*'Base original'!BG212/'Base original'!$BL212</f>
        <v>0.58456552785173355</v>
      </c>
      <c r="AX223" s="5">
        <f>+('Base original'!BH224/'Base original'!BH212*100-100)*'Base original'!BH212/'Base original'!$BL212</f>
        <v>0.55164265198743156</v>
      </c>
      <c r="AY223" s="5">
        <f>+('Base original'!BI224/'Base original'!BI212*100-100)*'Base original'!BI212/'Base original'!$BL212</f>
        <v>-0.12999738705199551</v>
      </c>
      <c r="AZ223" s="5">
        <f>+('Base original'!BJ224/'Base original'!BJ212*100-100)*'Base original'!BJ212/'Base original'!$BL212</f>
        <v>2.4548394810349157</v>
      </c>
      <c r="BA223" s="5">
        <f>+('Base original'!BK224/'Base original'!BK212*100-100)*'Base original'!BK212/'Base original'!$BL212</f>
        <v>-8.6285384664048601E-2</v>
      </c>
      <c r="BB223" s="5">
        <f>+(('Base original'!BH224-'Base original'!BJ224)/('Base original'!BH212-'Base original'!BJ212)*100-100)*('Base original'!BH212-'Base original'!BJ212)/'Base original'!$BL212</f>
        <v>-1.903196829047483</v>
      </c>
      <c r="BC223" s="5">
        <f>+(('Base original'!BI224-'Base original'!BK224)/('Base original'!BI212-'Base original'!BK212)*100-100)*('Base original'!BI212-'Base original'!BK212)/'Base original'!$BL212</f>
        <v>-4.3712002387946897E-2</v>
      </c>
      <c r="BD223" s="8">
        <f>+('Base original'!BL224/'Base original'!BL212*100-100)*'Base original'!BL212/'Base original'!$BL212</f>
        <v>6.7612262209300704</v>
      </c>
    </row>
    <row r="224" spans="1:56" x14ac:dyDescent="0.25">
      <c r="A224" s="17">
        <v>45323</v>
      </c>
      <c r="B224" s="5">
        <f>+'Base original'!B225/'Base original'!B213*100-100</f>
        <v>1.3021598033686956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8">
        <f>+'Base original'!F225/'Base original'!F213*100-100</f>
        <v>4.1620193103094323</v>
      </c>
      <c r="G224" s="8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8">
        <f>+'Base original'!P225/'Base original'!$H225*'Base original'!O225</f>
        <v>8.2974792867621225</v>
      </c>
      <c r="L224" s="8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8">
        <f>+'Base original'!X225/'Base original'!$R225*'Base original'!W225</f>
        <v>7.5371987975265187</v>
      </c>
      <c r="P224" s="8">
        <f>+'Base original'!Y225</f>
        <v>6.76</v>
      </c>
      <c r="Q224" s="5">
        <f>+'Base original'!AB225/'Base original'!$Z225*'Base original'!AA225</f>
        <v>4.5582975418378791</v>
      </c>
      <c r="R224" s="8">
        <f>+'Base original'!AD225/'Base original'!$Z225*'Base original'!AC225</f>
        <v>2.2045790986517613</v>
      </c>
      <c r="S224" s="9">
        <f>+'Base original'!AE225</f>
        <v>4.97</v>
      </c>
      <c r="T224" s="5">
        <f>+('Base original'!AH225/'Base original'!AH213*100-100)*'Base original'!AH213/'Base original'!$AO213</f>
        <v>-1.3419531339310371</v>
      </c>
      <c r="U224" s="5">
        <f>+('Base original'!AI225/'Base original'!AI213*100-100)*'Base original'!AI213/'Base original'!$AO213</f>
        <v>1.8177231891393699</v>
      </c>
      <c r="V224" s="5">
        <f>+('Base original'!AJ225/'Base original'!AJ213*100-100)*'Base original'!AJ213/'Base original'!$AO213</f>
        <v>1.2116705045090761</v>
      </c>
      <c r="W224" s="5">
        <f>+('Base original'!AK225/'Base original'!AK213*100-100)*'Base original'!AK213/'Base original'!$AO213</f>
        <v>0.60605268463029416</v>
      </c>
      <c r="X224" s="5">
        <f>+('Base original'!AL225/'Base original'!AL213*100-100)*'Base original'!AL213/'Base original'!$AO213</f>
        <v>0.24201389901438267</v>
      </c>
      <c r="Y224" s="5">
        <f>+('Base original'!AM225/'Base original'!AM213*100-100)*'Base original'!AM213/'Base original'!$AO213</f>
        <v>-0.48594938705807195</v>
      </c>
      <c r="Z224" s="5">
        <f>+('Base original'!AN225/'Base original'!AN213*100-100)*'Base original'!AN213/'Base original'!$AO213</f>
        <v>0.72796328607245542</v>
      </c>
      <c r="AA224" s="8">
        <f>+('Base original'!AO225/'Base original'!AO213*100-100)*'Base original'!AO213/'Base original'!$AO213</f>
        <v>0.71778395422271046</v>
      </c>
      <c r="AB224" s="5">
        <f>+('Base original'!AO225/'Base original'!AO213*100-100)*'Base original'!AO213/'Base original'!$BA213</f>
        <v>0.21852692651292027</v>
      </c>
      <c r="AC224" s="5">
        <f>+('Base original'!AP225/'Base original'!AP213*100-100)*'Base original'!AP213/'Base original'!$BA213</f>
        <v>3.9411878874773985</v>
      </c>
      <c r="AD224" s="5">
        <f>+('Base original'!AQ225/'Base original'!AQ213*100-100)*'Base original'!AQ213/'Base original'!$BA213</f>
        <v>2.859237768600404</v>
      </c>
      <c r="AE224" s="5">
        <f>+('Base original'!AR225/'Base original'!AR213*100-100)*'Base original'!AR213/'Base original'!$BA213</f>
        <v>4.608280537751825</v>
      </c>
      <c r="AF224" s="5">
        <f>+('Base original'!AS225/'Base original'!AS213*100-100)*'Base original'!AS213/'Base original'!$BA213</f>
        <v>-1.7490427691514154</v>
      </c>
      <c r="AG224" s="5">
        <f>+('Base original'!AT225/'Base original'!AT213*100-100)*'Base original'!AT213/'Base original'!$BA213</f>
        <v>1.5746466461133535</v>
      </c>
      <c r="AH224" s="5">
        <f>+('Base original'!AU225/'Base original'!AU213*100-100)*'Base original'!AU213/'Base original'!$BA213</f>
        <v>-0.49269652723635637</v>
      </c>
      <c r="AI224" s="5">
        <f>+('Base original'!AV225/'Base original'!AV213*100-100)*'Base original'!AV213/'Base original'!$BA213</f>
        <v>-0.25162921871810262</v>
      </c>
      <c r="AJ224" s="5">
        <f>+('Base original'!AW225/'Base original'!AW213*100-100)*'Base original'!AW213/'Base original'!$BA213</f>
        <v>4.5849789855858019</v>
      </c>
      <c r="AK224" s="5">
        <f>+('Base original'!AX225/'Base original'!AX213*100-100)*'Base original'!AX213/'Base original'!$BA213</f>
        <v>0.19221054279232153</v>
      </c>
      <c r="AL224" s="5">
        <f>+('Base original'!AY225/'Base original'!AY213*100-100)*'Base original'!AY213/'Base original'!$BA213</f>
        <v>1.4865205870759524</v>
      </c>
      <c r="AM224" s="5">
        <f>+('Base original'!AZ225/'Base original'!AZ213*100-100)*'Base original'!AZ213/'Base original'!$BA213</f>
        <v>2.0757419031124085E-2</v>
      </c>
      <c r="AN224" s="5">
        <f>+(('Base original'!AW225-'Base original'!AY225)/('Base original'!AW213-'Base original'!AY213)*100-100)*(('Base original'!AW213-'Base original'!AY213)/'Base original'!BA213)</f>
        <v>3.0984583985098495</v>
      </c>
      <c r="AO224" s="5">
        <f>+(('Base original'!AX225-'Base original'!AZ225)/('Base original'!AX213-'Base original'!AZ213)*100-100)*(('Base original'!AX213-'Base original'!AZ213)/'Base original'!BA213)</f>
        <v>0.17145312376119762</v>
      </c>
      <c r="AP224" s="8">
        <f>+('Base original'!BA225/'Base original'!BA213*100-100)*'Base original'!BA213/'Base original'!$BA213</f>
        <v>7.1779971175432706</v>
      </c>
      <c r="AQ224" s="5">
        <f>+('Base original'!BA225/'Base original'!BA213*100-100)*'Base original'!BA213/'Base original'!$BL213</f>
        <v>4.2062079246752768</v>
      </c>
      <c r="AR224" s="5">
        <f>+('Base original'!BB225/'Base original'!BB213*100-100)*'Base original'!BB213/'Base original'!$BL213</f>
        <v>0.66050209835631246</v>
      </c>
      <c r="AS224" s="5">
        <f>+('Base original'!BC225/'Base original'!BC213*100-100)*'Base original'!BC213/'Base original'!$BL213</f>
        <v>2.3170376458558404</v>
      </c>
      <c r="AT224" s="5">
        <f>+('Base original'!BD225/'Base original'!BD213*100-100)*'Base original'!BD213/'Base original'!$BL213</f>
        <v>1.7338705408042703</v>
      </c>
      <c r="AU224" s="5">
        <f>+('Base original'!BE225/'Base original'!BE213*100-100)*'Base original'!BE213/'Base original'!$BL213</f>
        <v>-4.9243801954163219E-3</v>
      </c>
      <c r="AV224" s="5">
        <f>+('Base original'!BF225/'Base original'!BF213*100-100)*'Base original'!BF213/'Base original'!$BL213</f>
        <v>-2.7984606965288879E-2</v>
      </c>
      <c r="AW224" s="5">
        <f>+('Base original'!BG225/'Base original'!BG213*100-100)*'Base original'!BG213/'Base original'!$BL213</f>
        <v>0.59569710667665454</v>
      </c>
      <c r="AX224" s="5">
        <f>+('Base original'!BH225/'Base original'!BH213*100-100)*'Base original'!BH213/'Base original'!$BL213</f>
        <v>0.84699007431774898</v>
      </c>
      <c r="AY224" s="5">
        <f>+('Base original'!BI225/'Base original'!BI213*100-100)*'Base original'!BI213/'Base original'!$BL213</f>
        <v>-0.10187906694930524</v>
      </c>
      <c r="AZ224" s="5">
        <f>+('Base original'!BJ225/'Base original'!BJ213*100-100)*'Base original'!BJ213/'Base original'!$BL213</f>
        <v>2.6513697808413674</v>
      </c>
      <c r="BA224" s="5">
        <f>+('Base original'!BK225/'Base original'!BK213*100-100)*'Base original'!BK213/'Base original'!$BL213</f>
        <v>-7.7389289343569742E-2</v>
      </c>
      <c r="BB224" s="5">
        <f>+(('Base original'!BH225-'Base original'!BJ225)/('Base original'!BH213-'Base original'!BJ213)*100-100)*('Base original'!BH213-'Base original'!BJ213)/'Base original'!$BL213</f>
        <v>-1.804379706523618</v>
      </c>
      <c r="BC224" s="5">
        <f>+(('Base original'!BI225-'Base original'!BK225)/('Base original'!BI213-'Base original'!BK213)*100-100)*('Base original'!BI213-'Base original'!BK213)/'Base original'!$BL213</f>
        <v>-2.448977760573557E-2</v>
      </c>
      <c r="BD224" s="8">
        <f>+('Base original'!BL225/'Base original'!BL213*100-100)*'Base original'!BL213/'Base original'!$BL213</f>
        <v>7.651536845078283</v>
      </c>
    </row>
    <row r="225" spans="1:56" x14ac:dyDescent="0.25">
      <c r="A225" s="17">
        <v>45352</v>
      </c>
      <c r="B225" s="5">
        <f>+'Base original'!B226/'Base original'!B214*100-100</f>
        <v>1.8798678953716887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8">
        <f>+'Base original'!F226/'Base original'!F214*100-100</f>
        <v>4.6678559285103347</v>
      </c>
      <c r="G225" s="8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8">
        <f>+'Base original'!P226/'Base original'!$H226*'Base original'!O226</f>
        <v>8.0823572176257183</v>
      </c>
      <c r="L225" s="8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8">
        <f>+'Base original'!X226/'Base original'!$R226*'Base original'!W226</f>
        <v>6.8668687569481621</v>
      </c>
      <c r="P225" s="8">
        <f>+'Base original'!Y226</f>
        <v>7.1</v>
      </c>
      <c r="Q225" s="5">
        <f>+'Base original'!AB226/'Base original'!$Z226*'Base original'!AA226</f>
        <v>4.4457605738131729</v>
      </c>
      <c r="R225" s="8">
        <f>+'Base original'!AD226/'Base original'!$Z226*'Base original'!AC226</f>
        <v>2.6570710885875424</v>
      </c>
      <c r="S225" s="9">
        <f>+'Base original'!AE226</f>
        <v>4.9000000000000004</v>
      </c>
      <c r="T225" s="5">
        <f>+('Base original'!AH226/'Base original'!AH214*100-100)*'Base original'!AH214/'Base original'!$AO214</f>
        <v>-1.0313614869626893</v>
      </c>
      <c r="U225" s="5">
        <f>+('Base original'!AI226/'Base original'!AI214*100-100)*'Base original'!AI214/'Base original'!$AO214</f>
        <v>1.7054928657125252</v>
      </c>
      <c r="V225" s="5">
        <f>+('Base original'!AJ226/'Base original'!AJ214*100-100)*'Base original'!AJ214/'Base original'!$AO214</f>
        <v>0.88574658076343593</v>
      </c>
      <c r="W225" s="5">
        <f>+('Base original'!AK226/'Base original'!AK214*100-100)*'Base original'!AK214/'Base original'!$AO214</f>
        <v>0.81974628494909418</v>
      </c>
      <c r="X225" s="5">
        <f>+('Base original'!AL226/'Base original'!AL214*100-100)*'Base original'!AL214/'Base original'!$AO214</f>
        <v>0.1713099034087959</v>
      </c>
      <c r="Y225" s="5">
        <f>+('Base original'!AM226/'Base original'!AM214*100-100)*'Base original'!AM214/'Base original'!$AO214</f>
        <v>-0.31182681866259038</v>
      </c>
      <c r="Z225" s="5">
        <f>+('Base original'!AN226/'Base original'!AN214*100-100)*'Base original'!AN214/'Base original'!$AO214</f>
        <v>0.48313672207138814</v>
      </c>
      <c r="AA225" s="8">
        <f>+('Base original'!AO226/'Base original'!AO214*100-100)*'Base original'!AO214/'Base original'!$AO214</f>
        <v>0.84544128215861747</v>
      </c>
      <c r="AB225" s="5">
        <f>+('Base original'!AO226/'Base original'!AO214*100-100)*'Base original'!AO214/'Base original'!$BA214</f>
        <v>0.25127318976001639</v>
      </c>
      <c r="AC225" s="5">
        <f>+('Base original'!AP226/'Base original'!AP214*100-100)*'Base original'!AP214/'Base original'!$BA214</f>
        <v>3.4621542716030014</v>
      </c>
      <c r="AD225" s="5">
        <f>+('Base original'!AQ226/'Base original'!AQ214*100-100)*'Base original'!AQ214/'Base original'!$BA214</f>
        <v>2.4644586067826832</v>
      </c>
      <c r="AE225" s="5">
        <f>+('Base original'!AR226/'Base original'!AR214*100-100)*'Base original'!AR214/'Base original'!$BA214</f>
        <v>3.4135084545470398</v>
      </c>
      <c r="AF225" s="5">
        <f>+('Base original'!AS226/'Base original'!AS214*100-100)*'Base original'!AS214/'Base original'!$BA214</f>
        <v>-0.94904984776435519</v>
      </c>
      <c r="AG225" s="5">
        <f>+('Base original'!AT226/'Base original'!AT214*100-100)*'Base original'!AT214/'Base original'!$BA214</f>
        <v>1.4339819639699787</v>
      </c>
      <c r="AH225" s="5">
        <f>+('Base original'!AU226/'Base original'!AU214*100-100)*'Base original'!AU214/'Base original'!$BA214</f>
        <v>-0.43628629914966544</v>
      </c>
      <c r="AI225" s="5">
        <f>+('Base original'!AV226/'Base original'!AV214*100-100)*'Base original'!AV214/'Base original'!$BA214</f>
        <v>-0.19964290447408437</v>
      </c>
      <c r="AJ225" s="5">
        <f>+('Base original'!AW226/'Base original'!AW214*100-100)*'Base original'!AW214/'Base original'!$BA214</f>
        <v>3.835312749457839</v>
      </c>
      <c r="AK225" s="5">
        <f>+('Base original'!AX226/'Base original'!AX214*100-100)*'Base original'!AX214/'Base original'!$BA214</f>
        <v>0.16274254473884975</v>
      </c>
      <c r="AL225" s="5">
        <f>+('Base original'!AY226/'Base original'!AY214*100-100)*'Base original'!AY214/'Base original'!$BA214</f>
        <v>1.4307400606618517</v>
      </c>
      <c r="AM225" s="5">
        <f>+('Base original'!AZ226/'Base original'!AZ214*100-100)*'Base original'!AZ214/'Base original'!$BA214</f>
        <v>6.692219288275938E-3</v>
      </c>
      <c r="AN225" s="5">
        <f>+(('Base original'!AW226-'Base original'!AY226)/('Base original'!AW214-'Base original'!AY214)*100-100)*(('Base original'!AW214-'Base original'!AY214)/'Base original'!BA214)</f>
        <v>2.40457268879599</v>
      </c>
      <c r="AO225" s="5">
        <f>+(('Base original'!AX226-'Base original'!AZ226)/('Base original'!AX214-'Base original'!AZ214)*100-100)*(('Base original'!AX214-'Base original'!AZ214)/'Base original'!BA214)</f>
        <v>0.15605032545057398</v>
      </c>
      <c r="AP225" s="8">
        <f>+('Base original'!BA226/'Base original'!BA214*100-100)*'Base original'!BA214/'Base original'!$BA214</f>
        <v>6.074407571135481</v>
      </c>
      <c r="AQ225" s="5">
        <f>+('Base original'!BA226/'Base original'!BA214*100-100)*'Base original'!BA214/'Base original'!$BL214</f>
        <v>3.5933621660847637</v>
      </c>
      <c r="AR225" s="5">
        <f>+('Base original'!BB226/'Base original'!BB214*100-100)*'Base original'!BB214/'Base original'!$BL214</f>
        <v>0.65606467957760739</v>
      </c>
      <c r="AS225" s="5">
        <f>+('Base original'!BC226/'Base original'!BC214*100-100)*'Base original'!BC214/'Base original'!$BL214</f>
        <v>2.2428348432765466</v>
      </c>
      <c r="AT225" s="5">
        <f>+('Base original'!BD226/'Base original'!BD214*100-100)*'Base original'!BD214/'Base original'!$BL214</f>
        <v>1.8402823544382509</v>
      </c>
      <c r="AU225" s="5">
        <f>+('Base original'!BE226/'Base original'!BE214*100-100)*'Base original'!BE214/'Base original'!$BL214</f>
        <v>-4.9295455359924098E-3</v>
      </c>
      <c r="AV225" s="5">
        <f>+('Base original'!BF226/'Base original'!BF214*100-100)*'Base original'!BF214/'Base original'!$BL214</f>
        <v>2.9578611863154722E-2</v>
      </c>
      <c r="AW225" s="5">
        <f>+('Base original'!BG226/'Base original'!BG214*100-100)*'Base original'!BG214/'Base original'!$BL214</f>
        <v>0.72688345585390379</v>
      </c>
      <c r="AX225" s="5">
        <f>+('Base original'!BH226/'Base original'!BH214*100-100)*'Base original'!BH214/'Base original'!$BL214</f>
        <v>1.3327182429390056</v>
      </c>
      <c r="AY225" s="5">
        <f>+('Base original'!BI226/'Base original'!BI214*100-100)*'Base original'!BI214/'Base original'!$BL214</f>
        <v>-5.2163053839773293E-2</v>
      </c>
      <c r="AZ225" s="5">
        <f>+('Base original'!BJ226/'Base original'!BJ214*100-100)*'Base original'!BJ214/'Base original'!$BL214</f>
        <v>2.2218699725129136</v>
      </c>
      <c r="BA225" s="5">
        <f>+('Base original'!BK226/'Base original'!BK214*100-100)*'Base original'!BK214/'Base original'!$BL214</f>
        <v>-6.6769755153210666E-2</v>
      </c>
      <c r="BB225" s="5">
        <f>+(('Base original'!BH226-'Base original'!BJ226)/('Base original'!BH214-'Base original'!BJ214)*100-100)*('Base original'!BH214-'Base original'!BJ214)/'Base original'!$BL214</f>
        <v>-0.88915172957390598</v>
      </c>
      <c r="BC225" s="5">
        <f>+(('Base original'!BI226-'Base original'!BK226)/('Base original'!BI214-'Base original'!BK214)*100-100)*('Base original'!BI214-'Base original'!BK214)/'Base original'!$BL214</f>
        <v>1.4606701313437297E-2</v>
      </c>
      <c r="BD225" s="8">
        <f>+('Base original'!BL226/'Base original'!BL214*100-100)*'Base original'!BL214/'Base original'!$BL214</f>
        <v>8.2095315372977922</v>
      </c>
    </row>
    <row r="226" spans="1:56" x14ac:dyDescent="0.25">
      <c r="A226" s="17">
        <v>45383</v>
      </c>
      <c r="B226" s="5">
        <f>+'Base original'!B227/'Base original'!B215*100-100</f>
        <v>0.20521701869373032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8">
        <f>+'Base original'!F227/'Base original'!F215*100-100</f>
        <v>3.3460583633662964</v>
      </c>
      <c r="G226" s="8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8">
        <f>+'Base original'!P227/'Base original'!$H227*'Base original'!O227</f>
        <v>7.7764141498912718</v>
      </c>
      <c r="L226" s="8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8">
        <f>+'Base original'!X227/'Base original'!$R227*'Base original'!W227</f>
        <v>6.5244671016809983</v>
      </c>
      <c r="P226" s="8">
        <f>+'Base original'!Y227</f>
        <v>7.05</v>
      </c>
      <c r="Q226" s="5">
        <f>+'Base original'!AB227/'Base original'!$Z227*'Base original'!AA227</f>
        <v>4.622514076385591</v>
      </c>
      <c r="R226" s="8">
        <f>+'Base original'!AD227/'Base original'!$Z227*'Base original'!AC227</f>
        <v>2.4230343321965329</v>
      </c>
      <c r="S226" s="9">
        <f>+'Base original'!AE227</f>
        <v>4.87</v>
      </c>
      <c r="T226" s="5">
        <f>+('Base original'!AH227/'Base original'!AH215*100-100)*'Base original'!AH215/'Base original'!$AO215</f>
        <v>-0.83244227023129769</v>
      </c>
      <c r="U226" s="5">
        <f>+('Base original'!AI227/'Base original'!AI215*100-100)*'Base original'!AI215/'Base original'!$AO215</f>
        <v>2.0573039120891123</v>
      </c>
      <c r="V226" s="5">
        <f>+('Base original'!AJ227/'Base original'!AJ215*100-100)*'Base original'!AJ215/'Base original'!$AO215</f>
        <v>0.75101017863444874</v>
      </c>
      <c r="W226" s="5">
        <f>+('Base original'!AK227/'Base original'!AK215*100-100)*'Base original'!AK215/'Base original'!$AO215</f>
        <v>1.3062937334546567</v>
      </c>
      <c r="X226" s="5">
        <f>+('Base original'!AL227/'Base original'!AL215*100-100)*'Base original'!AL215/'Base original'!$AO215</f>
        <v>0.57325982190199021</v>
      </c>
      <c r="Y226" s="5">
        <f>+('Base original'!AM227/'Base original'!AM215*100-100)*'Base original'!AM215/'Base original'!$AO215</f>
        <v>-0.1494058458419687</v>
      </c>
      <c r="Z226" s="5">
        <f>+('Base original'!AN227/'Base original'!AN215*100-100)*'Base original'!AN215/'Base original'!$AO215</f>
        <v>0.72266566774395991</v>
      </c>
      <c r="AA226" s="8">
        <f>+('Base original'!AO227/'Base original'!AO215*100-100)*'Base original'!AO215/'Base original'!$AO215</f>
        <v>1.7981214637598131</v>
      </c>
      <c r="AB226" s="5">
        <f>+('Base original'!AO227/'Base original'!AO215*100-100)*'Base original'!AO215/'Base original'!$BA215</f>
        <v>0.5277088248913544</v>
      </c>
      <c r="AC226" s="5">
        <f>+('Base original'!AP227/'Base original'!AP215*100-100)*'Base original'!AP215/'Base original'!$BA215</f>
        <v>3.0395216641387175</v>
      </c>
      <c r="AD226" s="5">
        <f>+('Base original'!AQ227/'Base original'!AQ215*100-100)*'Base original'!AQ215/'Base original'!$BA215</f>
        <v>1.9765668023953786</v>
      </c>
      <c r="AE226" s="5">
        <f>+('Base original'!AR227/'Base original'!AR215*100-100)*'Base original'!AR215/'Base original'!$BA215</f>
        <v>2.3316004484943185</v>
      </c>
      <c r="AF226" s="5">
        <f>+('Base original'!AS227/'Base original'!AS215*100-100)*'Base original'!AS215/'Base original'!$BA215</f>
        <v>-0.35503364609894494</v>
      </c>
      <c r="AG226" s="5">
        <f>+('Base original'!AT227/'Base original'!AT215*100-100)*'Base original'!AT215/'Base original'!$BA215</f>
        <v>1.4641789794037485</v>
      </c>
      <c r="AH226" s="5">
        <f>+('Base original'!AU227/'Base original'!AU215*100-100)*'Base original'!AU215/'Base original'!$BA215</f>
        <v>-0.40122411766041516</v>
      </c>
      <c r="AI226" s="5">
        <f>+('Base original'!AV227/'Base original'!AV215*100-100)*'Base original'!AV215/'Base original'!$BA215</f>
        <v>-0.13502324143050928</v>
      </c>
      <c r="AJ226" s="5">
        <f>+('Base original'!AW227/'Base original'!AW215*100-100)*'Base original'!AW215/'Base original'!$BA215</f>
        <v>4.8238959342703094</v>
      </c>
      <c r="AK226" s="5">
        <f>+('Base original'!AX227/'Base original'!AX215*100-100)*'Base original'!AX215/'Base original'!$BA215</f>
        <v>0.13035503750905819</v>
      </c>
      <c r="AL226" s="5">
        <f>+('Base original'!AY227/'Base original'!AY215*100-100)*'Base original'!AY215/'Base original'!$BA215</f>
        <v>2.1352424712166438</v>
      </c>
      <c r="AM226" s="5">
        <f>+('Base original'!AZ227/'Base original'!AZ215*100-100)*'Base original'!AZ215/'Base original'!$BA215</f>
        <v>5.7537862873055772E-3</v>
      </c>
      <c r="AN226" s="5">
        <f>+(('Base original'!AW227-'Base original'!AY227)/('Base original'!AW215-'Base original'!AY215)*100-100)*(('Base original'!AW215-'Base original'!AY215)/'Base original'!BA215)</f>
        <v>2.6886534630536696</v>
      </c>
      <c r="AO226" s="5">
        <f>+(('Base original'!AX227-'Base original'!AZ227)/('Base original'!AX215-'Base original'!AZ215)*100-100)*(('Base original'!AX215-'Base original'!AZ215)/'Base original'!BA215)</f>
        <v>0.12460125122175254</v>
      </c>
      <c r="AP226" s="8">
        <f>+('Base original'!BA227/'Base original'!BA215*100-100)*'Base original'!BA215/'Base original'!$BA215</f>
        <v>6.2454619618749661</v>
      </c>
      <c r="AQ226" s="5">
        <f>+('Base original'!BA227/'Base original'!BA215*100-100)*'Base original'!BA215/'Base original'!$BL215</f>
        <v>3.7181610494611093</v>
      </c>
      <c r="AR226" s="5">
        <f>+('Base original'!BB227/'Base original'!BB215*100-100)*'Base original'!BB215/'Base original'!$BL215</f>
        <v>0.93348519972128263</v>
      </c>
      <c r="AS226" s="5">
        <f>+('Base original'!BC227/'Base original'!BC215*100-100)*'Base original'!BC215/'Base original'!$BL215</f>
        <v>1.5132323801562275</v>
      </c>
      <c r="AT226" s="5">
        <f>+('Base original'!BD227/'Base original'!BD215*100-100)*'Base original'!BD215/'Base original'!$BL215</f>
        <v>2.4113305813952137</v>
      </c>
      <c r="AU226" s="5">
        <f>+('Base original'!BE227/'Base original'!BE215*100-100)*'Base original'!BE215/'Base original'!$BL215</f>
        <v>-4.6676460205547126E-3</v>
      </c>
      <c r="AV226" s="5">
        <f>+('Base original'!BF227/'Base original'!BF215*100-100)*'Base original'!BF215/'Base original'!$BL215</f>
        <v>3.5568464217526991E-2</v>
      </c>
      <c r="AW226" s="5">
        <f>+('Base original'!BG227/'Base original'!BG215*100-100)*'Base original'!BG215/'Base original'!$BL215</f>
        <v>0.61500899443526402</v>
      </c>
      <c r="AX226" s="5">
        <f>+('Base original'!BH227/'Base original'!BH215*100-100)*'Base original'!BH215/'Base original'!$BL215</f>
        <v>1.5782003316376363</v>
      </c>
      <c r="AY226" s="5">
        <f>+('Base original'!BI227/'Base original'!BI215*100-100)*'Base original'!BI215/'Base original'!$BL215</f>
        <v>-3.9997410888143826E-2</v>
      </c>
      <c r="AZ226" s="5">
        <f>+('Base original'!BJ227/'Base original'!BJ215*100-100)*'Base original'!BJ215/'Base original'!$BL215</f>
        <v>2.3270069366582127</v>
      </c>
      <c r="BA226" s="5">
        <f>+('Base original'!BK227/'Base original'!BK215*100-100)*'Base original'!BK215/'Base original'!$BL215</f>
        <v>-6.5957843827991941E-2</v>
      </c>
      <c r="BB226" s="5">
        <f>+(('Base original'!BH227-'Base original'!BJ227)/('Base original'!BH215-'Base original'!BJ215)*100-100)*('Base original'!BH215-'Base original'!BJ215)/'Base original'!$BL215</f>
        <v>-0.74880660502057561</v>
      </c>
      <c r="BC226" s="5">
        <f>+(('Base original'!BI227-'Base original'!BK227)/('Base original'!BI215-'Base original'!BK215)*100-100)*('Base original'!BI215-'Base original'!BK215)/'Base original'!$BL215</f>
        <v>2.5960432939848118E-2</v>
      </c>
      <c r="BD226" s="8">
        <f>+('Base original'!BL227/'Base original'!BL215*100-100)*'Base original'!BL215/'Base original'!$BL215</f>
        <v>8.499272851285383</v>
      </c>
    </row>
    <row r="227" spans="1:56" x14ac:dyDescent="0.25">
      <c r="A227" s="17">
        <v>45413</v>
      </c>
      <c r="B227" s="5">
        <f>+'Base original'!B228/'Base original'!B216*100-100</f>
        <v>-3.4001370100398276E-2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12.693625726375046</v>
      </c>
      <c r="F227" s="8">
        <f>+'Base original'!F228/'Base original'!F216*100-100</f>
        <v>3.0030975823123214</v>
      </c>
      <c r="G227" s="8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8">
        <f>+'Base original'!P228/'Base original'!$H228*'Base original'!O228</f>
        <v>7.4556915337546004</v>
      </c>
      <c r="L227" s="8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8">
        <f>+'Base original'!X228/'Base original'!$R228*'Base original'!W228</f>
        <v>6.4678876225334765</v>
      </c>
      <c r="P227" s="8">
        <f>+'Base original'!Y228</f>
        <v>6.83</v>
      </c>
      <c r="Q227" s="5">
        <f>+'Base original'!AB228/'Base original'!$Z228*'Base original'!AA228</f>
        <v>5.0123741159083721</v>
      </c>
      <c r="R227" s="8">
        <f>+'Base original'!AD228/'Base original'!$Z228*'Base original'!AC228</f>
        <v>1.8201613608601892</v>
      </c>
      <c r="S227" s="9">
        <f>+'Base original'!AE228</f>
        <v>4.97</v>
      </c>
      <c r="T227" s="5">
        <f>+('Base original'!AH228/'Base original'!AH216*100-100)*'Base original'!AH216/'Base original'!$AO216</f>
        <v>-0.82365922398798164</v>
      </c>
      <c r="U227" s="5">
        <f>+('Base original'!AI228/'Base original'!AI216*100-100)*'Base original'!AI216/'Base original'!$AO216</f>
        <v>1.1358437127250358</v>
      </c>
      <c r="V227" s="5">
        <f>+('Base original'!AJ228/'Base original'!AJ216*100-100)*'Base original'!AJ216/'Base original'!$AO216</f>
        <v>-0.26674612976513706</v>
      </c>
      <c r="W227" s="5">
        <f>+('Base original'!AK228/'Base original'!AK216*100-100)*'Base original'!AK216/'Base original'!$AO216</f>
        <v>1.4025898424901626</v>
      </c>
      <c r="X227" s="5">
        <f>+('Base original'!AL228/'Base original'!AL216*100-100)*'Base original'!AL216/'Base original'!$AO216</f>
        <v>0.58616398976238548</v>
      </c>
      <c r="Y227" s="5">
        <f>+('Base original'!AM228/'Base original'!AM216*100-100)*'Base original'!AM216/'Base original'!$AO216</f>
        <v>6.5381097172472633E-2</v>
      </c>
      <c r="Z227" s="5">
        <f>+('Base original'!AN228/'Base original'!AN216*100-100)*'Base original'!AN216/'Base original'!$AO216</f>
        <v>0.52078289258991495</v>
      </c>
      <c r="AA227" s="8">
        <f>+('Base original'!AO228/'Base original'!AO216*100-100)*'Base original'!AO216/'Base original'!$AO216</f>
        <v>0.89834847849942889</v>
      </c>
      <c r="AB227" s="5">
        <f>+('Base original'!AO228/'Base original'!AO216*100-100)*'Base original'!AO216/'Base original'!$BA216</f>
        <v>0.26448765071694341</v>
      </c>
      <c r="AC227" s="5">
        <f>+('Base original'!AP228/'Base original'!AP216*100-100)*'Base original'!AP216/'Base original'!$BA216</f>
        <v>3.3431340157781047</v>
      </c>
      <c r="AD227" s="5">
        <f>+('Base original'!AQ228/'Base original'!AQ216*100-100)*'Base original'!AQ216/'Base original'!$BA216</f>
        <v>1.9274393418657598</v>
      </c>
      <c r="AE227" s="5">
        <f>+('Base original'!AR228/'Base original'!AR216*100-100)*'Base original'!AR216/'Base original'!$BA216</f>
        <v>1.6189775713565568</v>
      </c>
      <c r="AF227" s="5">
        <f>+('Base original'!AS228/'Base original'!AS216*100-100)*'Base original'!AS216/'Base original'!$BA216</f>
        <v>0.30846177050920359</v>
      </c>
      <c r="AG227" s="5">
        <f>+('Base original'!AT228/'Base original'!AT216*100-100)*'Base original'!AT216/'Base original'!$BA216</f>
        <v>1.7426177261948386</v>
      </c>
      <c r="AH227" s="5">
        <f>+('Base original'!AU228/'Base original'!AU216*100-100)*'Base original'!AU216/'Base original'!$BA216</f>
        <v>-0.32692305228249335</v>
      </c>
      <c r="AI227" s="5">
        <f>+('Base original'!AV228/'Base original'!AV216*100-100)*'Base original'!AV216/'Base original'!$BA216</f>
        <v>-9.6339709546441318E-2</v>
      </c>
      <c r="AJ227" s="5">
        <f>+('Base original'!AW228/'Base original'!AW216*100-100)*'Base original'!AW216/'Base original'!$BA216</f>
        <v>7.4748745634868916</v>
      </c>
      <c r="AK227" s="5">
        <f>+('Base original'!AX228/'Base original'!AX216*100-100)*'Base original'!AX216/'Base original'!$BA216</f>
        <v>0.11800879690820448</v>
      </c>
      <c r="AL227" s="5">
        <f>+('Base original'!AY228/'Base original'!AY216*100-100)*'Base original'!AY216/'Base original'!$BA216</f>
        <v>4.0526370989816778</v>
      </c>
      <c r="AM227" s="5">
        <f>+('Base original'!AZ228/'Base original'!AZ216*100-100)*'Base original'!AZ216/'Base original'!$BA216</f>
        <v>6.6621772546909749E-3</v>
      </c>
      <c r="AN227" s="5">
        <f>+(('Base original'!AW228-'Base original'!AY228)/('Base original'!AW216-'Base original'!AY216)*100-100)*(('Base original'!AW216-'Base original'!AY216)/'Base original'!BA216)</f>
        <v>3.4222374645052147</v>
      </c>
      <c r="AO227" s="5">
        <f>+(('Base original'!AX228-'Base original'!AZ228)/('Base original'!AX216-'Base original'!AZ216)*100-100)*(('Base original'!AX216-'Base original'!AZ216)/'Base original'!BA216)</f>
        <v>0.11134661965351346</v>
      </c>
      <c r="AP227" s="8">
        <f>+('Base original'!BA228/'Base original'!BA216*100-100)*'Base original'!BA216/'Base original'!$BA216</f>
        <v>7.0448660411073414</v>
      </c>
      <c r="AQ227" s="5">
        <f>+('Base original'!BA228/'Base original'!BA216*100-100)*'Base original'!BA216/'Base original'!$BL216</f>
        <v>4.134828244127366</v>
      </c>
      <c r="AR227" s="5">
        <f>+('Base original'!BB228/'Base original'!BB216*100-100)*'Base original'!BB216/'Base original'!$BL216</f>
        <v>0.9306090109332027</v>
      </c>
      <c r="AS227" s="5">
        <f>+('Base original'!BC228/'Base original'!BC216*100-100)*'Base original'!BC216/'Base original'!$BL216</f>
        <v>0.40265335208247904</v>
      </c>
      <c r="AT227" s="5">
        <f>+('Base original'!BD228/'Base original'!BD216*100-100)*'Base original'!BD216/'Base original'!$BL216</f>
        <v>1.8498710250948871</v>
      </c>
      <c r="AU227" s="5">
        <f>+('Base original'!BE228/'Base original'!BE216*100-100)*'Base original'!BE216/'Base original'!$BL216</f>
        <v>-4.6916588455873142E-3</v>
      </c>
      <c r="AV227" s="5">
        <f>+('Base original'!BF228/'Base original'!BF216*100-100)*'Base original'!BF216/'Base original'!$BL216</f>
        <v>3.9762685489526543E-2</v>
      </c>
      <c r="AW227" s="5">
        <f>+('Base original'!BG228/'Base original'!BG216*100-100)*'Base original'!BG216/'Base original'!$BL216</f>
        <v>0.39809234173074387</v>
      </c>
      <c r="AX227" s="5">
        <f>+('Base original'!BH228/'Base original'!BH216*100-100)*'Base original'!BH216/'Base original'!$BL216</f>
        <v>1.6963344116870951</v>
      </c>
      <c r="AY227" s="5">
        <f>+('Base original'!BI228/'Base original'!BI216*100-100)*'Base original'!BI216/'Base original'!$BL216</f>
        <v>-2.8229742616072348E-2</v>
      </c>
      <c r="AZ227" s="5">
        <f>+('Base original'!BJ228/'Base original'!BJ216*100-100)*'Base original'!BJ216/'Base original'!$BL216</f>
        <v>2.8536426391995895</v>
      </c>
      <c r="BA227" s="5">
        <f>+('Base original'!BK228/'Base original'!BK216*100-100)*'Base original'!BK216/'Base original'!$BL216</f>
        <v>-5.6983241270800657E-2</v>
      </c>
      <c r="BB227" s="5">
        <f>+(('Base original'!BH228-'Base original'!BJ228)/('Base original'!BH216-'Base original'!BJ216)*100-100)*('Base original'!BH216-'Base original'!BJ216)/'Base original'!$BL216</f>
        <v>-1.1573082275124937</v>
      </c>
      <c r="BC227" s="5">
        <f>+(('Base original'!BI228-'Base original'!BK228)/('Base original'!BI216-'Base original'!BK216)*100-100)*('Base original'!BI216-'Base original'!BK216)/'Base original'!$BL216</f>
        <v>2.875349865472834E-2</v>
      </c>
      <c r="BD227" s="8">
        <f>+('Base original'!BL228/'Base original'!BL216*100-100)*'Base original'!BL216/'Base original'!$BL216</f>
        <v>6.6225702717548387</v>
      </c>
    </row>
    <row r="228" spans="1:56" x14ac:dyDescent="0.25">
      <c r="A228" s="17">
        <v>45444</v>
      </c>
      <c r="B228" s="5">
        <f>+'Base original'!B229/'Base original'!B217*100-100</f>
        <v>1.240522427203274</v>
      </c>
      <c r="C228" s="5">
        <f>+'Base original'!C229/'Base original'!C217*100-100</f>
        <v>2.0517968673625262</v>
      </c>
      <c r="D228" s="5">
        <f>+'Base original'!D229/'Base original'!D217*100-100</f>
        <v>6.583243659920754</v>
      </c>
      <c r="E228" s="5">
        <f>+'Base original'!E229/'Base original'!E217*100-100</f>
        <v>23.178339978223136</v>
      </c>
      <c r="F228" s="8">
        <f>+'Base original'!F229/'Base original'!F217*100-100</f>
        <v>4.2360560835964236</v>
      </c>
      <c r="G228" s="8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8">
        <f>+'Base original'!P229/'Base original'!$H229*'Base original'!O229</f>
        <v>7.2081161258543185</v>
      </c>
      <c r="L228" s="8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8">
        <f>+'Base original'!X229/'Base original'!$R229*'Base original'!W229</f>
        <v>4.8049468885390691</v>
      </c>
      <c r="P228" s="8">
        <f>+'Base original'!Y229</f>
        <v>6.73</v>
      </c>
      <c r="Q228" s="5">
        <f>+'Base original'!AB229/'Base original'!$Z229*'Base original'!AA229</f>
        <v>4.8654747924681114</v>
      </c>
      <c r="R228" s="8">
        <f>+'Base original'!AD229/'Base original'!$Z229*'Base original'!AC229</f>
        <v>1.864300465681312</v>
      </c>
      <c r="S228" s="9">
        <f>+'Base original'!AE229</f>
        <v>5</v>
      </c>
      <c r="T228" s="5">
        <f>+('Base original'!AH229/'Base original'!AH217*100-100)*'Base original'!AH217/'Base original'!$AO217</f>
        <v>-0.69953753363646853</v>
      </c>
      <c r="U228" s="5">
        <f>+('Base original'!AI229/'Base original'!AI217*100-100)*'Base original'!AI217/'Base original'!$AO217</f>
        <v>2.2344700688645638</v>
      </c>
      <c r="V228" s="5">
        <f>+('Base original'!AJ229/'Base original'!AJ217*100-100)*'Base original'!AJ217/'Base original'!$AO217</f>
        <v>0.56223535175378647</v>
      </c>
      <c r="W228" s="5">
        <f>+('Base original'!AK229/'Base original'!AK217*100-100)*'Base original'!AK217/'Base original'!$AO217</f>
        <v>1.6722347171107792</v>
      </c>
      <c r="X228" s="5">
        <f>+('Base original'!AL229/'Base original'!AL217*100-100)*'Base original'!AL217/'Base original'!$AO217</f>
        <v>0.65117996330253025</v>
      </c>
      <c r="Y228" s="5">
        <f>+('Base original'!AM229/'Base original'!AM217*100-100)*'Base original'!AM217/'Base original'!$AO217</f>
        <v>0.1960920165761873</v>
      </c>
      <c r="Z228" s="5">
        <f>+('Base original'!AN229/'Base original'!AN217*100-100)*'Base original'!AN217/'Base original'!$AO217</f>
        <v>0.45508794672634534</v>
      </c>
      <c r="AA228" s="8">
        <f>+('Base original'!AO229/'Base original'!AO217*100-100)*'Base original'!AO217/'Base original'!$AO217</f>
        <v>2.1861124985306475</v>
      </c>
      <c r="AB228" s="5">
        <f>+('Base original'!AO229/'Base original'!AO217*100-100)*'Base original'!AO217/'Base original'!$BA217</f>
        <v>0.63322482711363826</v>
      </c>
      <c r="AC228" s="5">
        <f>+('Base original'!AP229/'Base original'!AP217*100-100)*'Base original'!AP217/'Base original'!$BA217</f>
        <v>2.8941940926479011</v>
      </c>
      <c r="AD228" s="5">
        <f>+('Base original'!AQ229/'Base original'!AQ217*100-100)*'Base original'!AQ217/'Base original'!$BA217</f>
        <v>1.4031109242508901</v>
      </c>
      <c r="AE228" s="5">
        <f>+('Base original'!AR229/'Base original'!AR217*100-100)*'Base original'!AR217/'Base original'!$BA217</f>
        <v>0.57578879573691755</v>
      </c>
      <c r="AF228" s="5">
        <f>+('Base original'!AS229/'Base original'!AS217*100-100)*'Base original'!AS217/'Base original'!$BA217</f>
        <v>0.82732212851397247</v>
      </c>
      <c r="AG228" s="5">
        <f>+('Base original'!AT229/'Base original'!AT217*100-100)*'Base original'!AT217/'Base original'!$BA217</f>
        <v>1.7543643798192587</v>
      </c>
      <c r="AH228" s="5">
        <f>+('Base original'!AU229/'Base original'!AU217*100-100)*'Base original'!AU217/'Base original'!$BA217</f>
        <v>-0.26328121142225336</v>
      </c>
      <c r="AI228" s="5">
        <f>+('Base original'!AV229/'Base original'!AV217*100-100)*'Base original'!AV217/'Base original'!$BA217</f>
        <v>-4.0836873166132451E-2</v>
      </c>
      <c r="AJ228" s="5">
        <f>+('Base original'!AW229/'Base original'!AW217*100-100)*'Base original'!AW217/'Base original'!$BA217</f>
        <v>7.615496527104602</v>
      </c>
      <c r="AK228" s="5">
        <f>+('Base original'!AX229/'Base original'!AX217*100-100)*'Base original'!AX217/'Base original'!$BA217</f>
        <v>0.10903163969838695</v>
      </c>
      <c r="AL228" s="5">
        <f>+('Base original'!AY229/'Base original'!AY217*100-100)*'Base original'!AY217/'Base original'!$BA217</f>
        <v>4.1394795993951243</v>
      </c>
      <c r="AM228" s="5">
        <f>+('Base original'!AZ229/'Base original'!AZ217*100-100)*'Base original'!AZ217/'Base original'!$BA217</f>
        <v>8.8743986138421719E-3</v>
      </c>
      <c r="AN228" s="5">
        <f>+(('Base original'!AW229-'Base original'!AY229)/('Base original'!AW217-'Base original'!AY217)*100-100)*(('Base original'!AW217-'Base original'!AY217)/'Base original'!BA217)</f>
        <v>3.4760169277094786</v>
      </c>
      <c r="AO228" s="5">
        <f>+(('Base original'!AX229-'Base original'!AZ229)/('Base original'!AX217-'Base original'!AZ217)*100-100)*(('Base original'!AX217-'Base original'!AZ217)/'Base original'!BA217)</f>
        <v>0.10015724108454455</v>
      </c>
      <c r="AP228" s="8">
        <f>+('Base original'!BA229/'Base original'!BA217*100-100)*'Base original'!BA217/'Base original'!$BA217</f>
        <v>7.0627562153894274</v>
      </c>
      <c r="AQ228" s="5">
        <f>+('Base original'!BA229/'Base original'!BA217*100-100)*'Base original'!BA217/'Base original'!$BL217</f>
        <v>4.1854897365688961</v>
      </c>
      <c r="AR228" s="5">
        <f>+('Base original'!BB229/'Base original'!BB217*100-100)*'Base original'!BB217/'Base original'!$BL217</f>
        <v>1.0394595720641058</v>
      </c>
      <c r="AS228" s="5">
        <f>+('Base original'!BC229/'Base original'!BC217*100-100)*'Base original'!BC217/'Base original'!$BL217</f>
        <v>0.75095432204080514</v>
      </c>
      <c r="AT228" s="5">
        <f>+('Base original'!BD229/'Base original'!BD217*100-100)*'Base original'!BD217/'Base original'!$BL217</f>
        <v>2.484157592295007</v>
      </c>
      <c r="AU228" s="5">
        <f>+('Base original'!BE229/'Base original'!BE217*100-100)*'Base original'!BE217/'Base original'!$BL217</f>
        <v>-4.7322310302709272E-3</v>
      </c>
      <c r="AV228" s="5">
        <f>+('Base original'!BF229/'Base original'!BF217*100-100)*'Base original'!BF217/'Base original'!$BL217</f>
        <v>4.7884132577628843E-2</v>
      </c>
      <c r="AW228" s="5">
        <f>+('Base original'!BG229/'Base original'!BG217*100-100)*'Base original'!BG217/'Base original'!$BL217</f>
        <v>0.37103362992558714</v>
      </c>
      <c r="AX228" s="5">
        <f>+('Base original'!BH229/'Base original'!BH217*100-100)*'Base original'!BH217/'Base original'!$BL217</f>
        <v>1.9635161578202718</v>
      </c>
      <c r="AY228" s="5">
        <f>+('Base original'!BI229/'Base original'!BI217*100-100)*'Base original'!BI217/'Base original'!$BL217</f>
        <v>-1.4310084475510057E-2</v>
      </c>
      <c r="AZ228" s="5">
        <f>+('Base original'!BJ229/'Base original'!BJ217*100-100)*'Base original'!BJ217/'Base original'!$BL217</f>
        <v>3.0638066754636117</v>
      </c>
      <c r="BA228" s="5">
        <f>+('Base original'!BK229/'Base original'!BK217*100-100)*'Base original'!BK217/'Base original'!$BL217</f>
        <v>-4.3035792317424208E-2</v>
      </c>
      <c r="BB228" s="5">
        <f>+(('Base original'!BH229-'Base original'!BJ229)/('Base original'!BH217-'Base original'!BJ217)*100-100)*('Base original'!BH217-'Base original'!BJ217)/'Base original'!$BL217</f>
        <v>-1.1002905176433404</v>
      </c>
      <c r="BC228" s="5">
        <f>+(('Base original'!BI229-'Base original'!BK229)/('Base original'!BI217-'Base original'!BK217)*100-100)*('Base original'!BI217-'Base original'!BK217)/'Base original'!$BL217</f>
        <v>2.8725707841914118E-2</v>
      </c>
      <c r="BD228" s="8">
        <f>+('Base original'!BL229/'Base original'!BL217*100-100)*'Base original'!BL217/'Base original'!$BL217</f>
        <v>7.8026819446403115</v>
      </c>
    </row>
  </sheetData>
  <mergeCells count="18"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  <mergeCell ref="AQ4:B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8"/>
  <sheetViews>
    <sheetView showGridLines="0" zoomScale="85" zoomScaleNormal="85" workbookViewId="0">
      <pane xSplit="1" ySplit="5" topLeftCell="B201" activePane="bottomRight" state="frozen"/>
      <selection pane="topRight" activeCell="B1" sqref="B1"/>
      <selection pane="bottomLeft" activeCell="A6" sqref="A6"/>
      <selection pane="bottomRight" activeCell="A228" sqref="A228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3" t="s">
        <v>103</v>
      </c>
      <c r="C1" s="93"/>
      <c r="D1" s="93"/>
      <c r="E1" s="93"/>
      <c r="F1" s="106"/>
    </row>
    <row r="2" spans="1:9" s="3" customFormat="1" ht="21.75" customHeight="1" x14ac:dyDescent="0.25">
      <c r="A2" s="2"/>
      <c r="B2" s="102" t="s">
        <v>44</v>
      </c>
      <c r="C2" s="102"/>
      <c r="D2" s="102"/>
      <c r="E2" s="102"/>
      <c r="F2" s="110"/>
    </row>
    <row r="3" spans="1:9" s="3" customFormat="1" x14ac:dyDescent="0.25">
      <c r="A3" s="2"/>
      <c r="B3" s="33" t="s">
        <v>72</v>
      </c>
      <c r="C3" s="35" t="s">
        <v>73</v>
      </c>
      <c r="D3" s="35" t="s">
        <v>74</v>
      </c>
      <c r="E3" s="35" t="s">
        <v>71</v>
      </c>
      <c r="F3" s="34" t="s">
        <v>43</v>
      </c>
    </row>
    <row r="4" spans="1:9" s="30" customFormat="1" ht="15.75" customHeight="1" x14ac:dyDescent="0.25">
      <c r="A4" s="29"/>
      <c r="B4" s="103" t="s">
        <v>106</v>
      </c>
      <c r="C4" s="104"/>
      <c r="D4" s="104"/>
      <c r="E4" s="104"/>
      <c r="F4" s="105"/>
    </row>
    <row r="5" spans="1:9" ht="15" customHeight="1" x14ac:dyDescent="0.25">
      <c r="A5" s="2"/>
      <c r="B5" s="88" t="s">
        <v>258</v>
      </c>
      <c r="C5" s="89"/>
      <c r="D5" s="89"/>
      <c r="E5" s="89"/>
      <c r="F5" s="90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-0.14383428268061493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9">
        <f>('Base original'!F224/'Base original'!F223*100-100)</f>
        <v>0.42817285554373541</v>
      </c>
    </row>
    <row r="224" spans="1:6" x14ac:dyDescent="0.25">
      <c r="A224" s="17">
        <v>45323</v>
      </c>
      <c r="B224" s="5">
        <f>('Base original'!B225/'Base original'!B224*100-100)</f>
        <v>0.8577679565699583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9">
        <f>('Base original'!F225/'Base original'!F224*100-100)</f>
        <v>0.82295864133968166</v>
      </c>
    </row>
    <row r="225" spans="1:6" x14ac:dyDescent="0.25">
      <c r="A225" s="17">
        <v>45352</v>
      </c>
      <c r="B225" s="5">
        <f>('Base original'!B226/'Base original'!B225*100-100)</f>
        <v>0.47254539179087374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9">
        <f>('Base original'!F226/'Base original'!F225*100-100)</f>
        <v>0.58305893098200556</v>
      </c>
    </row>
    <row r="226" spans="1:6" x14ac:dyDescent="0.25">
      <c r="A226" s="17">
        <v>45383</v>
      </c>
      <c r="B226" s="5">
        <f>('Base original'!B227/'Base original'!B226*100-100)</f>
        <v>-0.50009277821581577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9">
        <f>('Base original'!F227/'Base original'!F226*100-100)</f>
        <v>-0.15909381033671366</v>
      </c>
    </row>
    <row r="227" spans="1:6" x14ac:dyDescent="0.25">
      <c r="A227" s="17">
        <v>45413</v>
      </c>
      <c r="B227" s="5">
        <f>('Base original'!B228/'Base original'!B227*100-100)</f>
        <v>-1.1452962890928404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9">
        <f>('Base original'!F228/'Base original'!F227*100-100)</f>
        <v>-0.32384874536838026</v>
      </c>
    </row>
    <row r="228" spans="1:6" x14ac:dyDescent="0.25">
      <c r="A228" s="17">
        <v>45444</v>
      </c>
      <c r="B228" s="5">
        <f>('Base original'!B229/'Base original'!B228*100-100)</f>
        <v>0.13652803905239352</v>
      </c>
      <c r="C228" s="5">
        <f>('Base original'!C229/'Base original'!C228*100-100)</f>
        <v>-7.1749800280812792E-2</v>
      </c>
      <c r="D228" s="5">
        <f>('Base original'!D229/'Base original'!D228*100-100)</f>
        <v>0.49538020460711607</v>
      </c>
      <c r="E228" s="5">
        <f>('Base original'!E229/'Base original'!E228*100-100)</f>
        <v>4.1303441518371926</v>
      </c>
      <c r="F228" s="9">
        <f>('Base original'!F229/'Base original'!F228*100-100)</f>
        <v>0.47736238945832099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86</v>
      </c>
      <c r="G2" s="22" t="s">
        <v>114</v>
      </c>
      <c r="L2" s="22" t="s">
        <v>115</v>
      </c>
    </row>
    <row r="3" spans="1:21" ht="15.75" x14ac:dyDescent="0.3">
      <c r="B3" s="23" t="s">
        <v>85</v>
      </c>
      <c r="G3" s="23" t="s">
        <v>113</v>
      </c>
      <c r="L3" s="23" t="s">
        <v>116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83</v>
      </c>
      <c r="G17" s="116" t="s">
        <v>259</v>
      </c>
      <c r="H17" s="116"/>
      <c r="I17" s="116"/>
      <c r="J17" s="116"/>
      <c r="L17" s="24" t="s">
        <v>83</v>
      </c>
    </row>
    <row r="18" spans="1:20" ht="24" customHeight="1" x14ac:dyDescent="0.25">
      <c r="B18" s="24"/>
      <c r="G18" s="116"/>
      <c r="H18" s="116"/>
      <c r="I18" s="116"/>
      <c r="J18" s="116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5" t="s">
        <v>87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</row>
    <row r="21" spans="1:20" ht="16.5" x14ac:dyDescent="0.3">
      <c r="B21" s="27" t="s">
        <v>178</v>
      </c>
      <c r="G21" s="26"/>
      <c r="H21" s="26"/>
      <c r="I21" s="26"/>
      <c r="J21" s="26"/>
      <c r="L21" s="20" t="s">
        <v>169</v>
      </c>
    </row>
    <row r="22" spans="1:20" ht="16.5" x14ac:dyDescent="0.3">
      <c r="B22" s="27" t="s">
        <v>179</v>
      </c>
      <c r="G22" s="26"/>
      <c r="H22" s="26"/>
      <c r="I22" s="26"/>
      <c r="J22" s="26"/>
      <c r="L22" s="20"/>
    </row>
    <row r="23" spans="1:20" x14ac:dyDescent="0.25">
      <c r="B23" s="117" t="s">
        <v>88</v>
      </c>
      <c r="C23" s="117"/>
      <c r="D23" s="117"/>
      <c r="E23" s="117"/>
      <c r="G23" s="117" t="s">
        <v>89</v>
      </c>
      <c r="H23" s="117"/>
      <c r="I23" s="117"/>
      <c r="J23" s="117"/>
      <c r="L23" s="117" t="s">
        <v>90</v>
      </c>
      <c r="M23" s="117"/>
      <c r="N23" s="117"/>
      <c r="O23" s="117"/>
      <c r="Q23" s="117" t="s">
        <v>91</v>
      </c>
      <c r="R23" s="117"/>
      <c r="S23" s="117"/>
      <c r="T23" s="117"/>
    </row>
    <row r="37" spans="2:20" x14ac:dyDescent="0.25">
      <c r="B37" s="4" t="s">
        <v>94</v>
      </c>
    </row>
    <row r="38" spans="2:20" x14ac:dyDescent="0.25">
      <c r="B38" s="4"/>
    </row>
    <row r="39" spans="2:20" ht="18" x14ac:dyDescent="0.4">
      <c r="B39" s="65" t="s">
        <v>170</v>
      </c>
      <c r="G39" s="25"/>
      <c r="L39" s="25"/>
      <c r="Q39" s="25"/>
    </row>
    <row r="40" spans="2:20" x14ac:dyDescent="0.25">
      <c r="B40" s="117" t="s">
        <v>88</v>
      </c>
      <c r="C40" s="117"/>
      <c r="D40" s="117"/>
      <c r="E40" s="117"/>
      <c r="G40" s="117" t="s">
        <v>89</v>
      </c>
      <c r="H40" s="117"/>
      <c r="I40" s="117"/>
      <c r="J40" s="117"/>
      <c r="L40" s="117" t="s">
        <v>90</v>
      </c>
      <c r="M40" s="117"/>
      <c r="N40" s="117"/>
      <c r="O40" s="117"/>
      <c r="Q40" s="117" t="s">
        <v>91</v>
      </c>
      <c r="R40" s="117"/>
      <c r="S40" s="117"/>
      <c r="T40" s="117"/>
    </row>
    <row r="54" spans="2:17" x14ac:dyDescent="0.25">
      <c r="B54" s="20" t="s">
        <v>94</v>
      </c>
    </row>
    <row r="55" spans="2:17" x14ac:dyDescent="0.25">
      <c r="B55" s="20"/>
    </row>
    <row r="56" spans="2:17" ht="18" x14ac:dyDescent="0.25">
      <c r="B56" s="72" t="s">
        <v>181</v>
      </c>
    </row>
    <row r="57" spans="2:17" x14ac:dyDescent="0.25">
      <c r="B57" s="20"/>
    </row>
    <row r="58" spans="2:17" x14ac:dyDescent="0.25">
      <c r="B58" s="20"/>
      <c r="D58" s="117" t="s">
        <v>88</v>
      </c>
      <c r="E58" s="117"/>
      <c r="F58" s="117"/>
      <c r="G58" s="117"/>
      <c r="I58" s="117" t="s">
        <v>131</v>
      </c>
      <c r="J58" s="117"/>
      <c r="K58" s="117"/>
      <c r="L58" s="117"/>
      <c r="N58" s="117" t="s">
        <v>90</v>
      </c>
      <c r="O58" s="117"/>
      <c r="P58" s="117"/>
      <c r="Q58" s="117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94</v>
      </c>
    </row>
    <row r="73" spans="2:20" x14ac:dyDescent="0.25">
      <c r="B73" s="20"/>
    </row>
    <row r="74" spans="2:20" ht="16.5" x14ac:dyDescent="0.25">
      <c r="B74" s="72" t="s">
        <v>171</v>
      </c>
    </row>
    <row r="75" spans="2:20" ht="16.5" x14ac:dyDescent="0.35">
      <c r="B75" s="66" t="s">
        <v>172</v>
      </c>
    </row>
    <row r="76" spans="2:20" x14ac:dyDescent="0.25">
      <c r="B76" s="117" t="s">
        <v>92</v>
      </c>
      <c r="C76" s="117"/>
      <c r="D76" s="117"/>
      <c r="E76" s="117"/>
      <c r="G76" s="117" t="s">
        <v>93</v>
      </c>
      <c r="H76" s="117"/>
      <c r="I76" s="117"/>
      <c r="J76" s="117"/>
      <c r="M76" s="71"/>
      <c r="N76" s="71" t="s">
        <v>76</v>
      </c>
      <c r="O76" s="71"/>
      <c r="Q76" s="117" t="s">
        <v>75</v>
      </c>
      <c r="R76" s="117"/>
      <c r="S76" s="117"/>
      <c r="T76" s="117"/>
    </row>
    <row r="90" spans="2:20" x14ac:dyDescent="0.25">
      <c r="B90" s="20" t="s">
        <v>94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180</v>
      </c>
    </row>
    <row r="94" spans="2:20" ht="16.5" x14ac:dyDescent="0.35">
      <c r="B94" s="66" t="s">
        <v>173</v>
      </c>
    </row>
    <row r="95" spans="2:20" x14ac:dyDescent="0.25">
      <c r="B95" s="117" t="s">
        <v>42</v>
      </c>
      <c r="C95" s="117"/>
      <c r="D95" s="117"/>
      <c r="E95" s="117"/>
      <c r="G95" s="117" t="s">
        <v>95</v>
      </c>
      <c r="H95" s="117"/>
      <c r="I95" s="117"/>
      <c r="J95" s="117"/>
      <c r="L95" s="117" t="s">
        <v>96</v>
      </c>
      <c r="M95" s="117"/>
      <c r="N95" s="117"/>
      <c r="O95" s="117"/>
      <c r="Q95" s="117" t="s">
        <v>45</v>
      </c>
      <c r="R95" s="117"/>
      <c r="S95" s="117"/>
      <c r="T95" s="117"/>
    </row>
    <row r="110" spans="2:2" x14ac:dyDescent="0.25">
      <c r="B110" s="20" t="s">
        <v>259</v>
      </c>
    </row>
    <row r="113" spans="2:17" ht="16.5" x14ac:dyDescent="0.3">
      <c r="B113" s="65" t="s">
        <v>182</v>
      </c>
    </row>
    <row r="114" spans="2:17" ht="16.5" x14ac:dyDescent="0.35">
      <c r="B114" s="66" t="s">
        <v>174</v>
      </c>
    </row>
    <row r="115" spans="2:17" x14ac:dyDescent="0.25">
      <c r="B115" s="117" t="s">
        <v>37</v>
      </c>
      <c r="C115" s="117"/>
      <c r="D115" s="117"/>
      <c r="E115" s="117"/>
      <c r="H115" s="117" t="s">
        <v>38</v>
      </c>
      <c r="I115" s="117"/>
      <c r="J115" s="117"/>
      <c r="K115" s="117"/>
      <c r="N115" s="117" t="s">
        <v>41</v>
      </c>
      <c r="O115" s="117"/>
      <c r="P115" s="117"/>
      <c r="Q115" s="117"/>
    </row>
    <row r="131" spans="2:2" x14ac:dyDescent="0.25">
      <c r="B131" s="20" t="s">
        <v>97</v>
      </c>
    </row>
    <row r="132" spans="2:2" ht="20.25" x14ac:dyDescent="0.4">
      <c r="B132" s="28" t="s">
        <v>98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183</v>
      </c>
    </row>
    <row r="2" spans="1:14" x14ac:dyDescent="0.25">
      <c r="A2" s="73" t="s">
        <v>183</v>
      </c>
      <c r="B2" t="s">
        <v>184</v>
      </c>
      <c r="C2" t="s">
        <v>272</v>
      </c>
      <c r="D2">
        <v>25877.188999999998</v>
      </c>
      <c r="E2" s="74">
        <v>45478.459722222222</v>
      </c>
      <c r="F2" t="b">
        <v>1</v>
      </c>
      <c r="G2" s="73" t="s">
        <v>0</v>
      </c>
      <c r="H2" s="73" t="s">
        <v>185</v>
      </c>
      <c r="I2" s="73" t="s">
        <v>273</v>
      </c>
      <c r="J2">
        <v>0</v>
      </c>
      <c r="K2" s="73" t="s">
        <v>186</v>
      </c>
      <c r="L2" t="b">
        <v>0</v>
      </c>
      <c r="M2" t="b">
        <v>0</v>
      </c>
      <c r="N2" t="b">
        <v>0</v>
      </c>
    </row>
    <row r="3" spans="1:14" x14ac:dyDescent="0.25">
      <c r="A3" s="73" t="s">
        <v>183</v>
      </c>
      <c r="B3" t="s">
        <v>187</v>
      </c>
      <c r="C3" t="s">
        <v>272</v>
      </c>
      <c r="D3">
        <v>5571.0029999999997</v>
      </c>
      <c r="E3" s="74">
        <v>45478.459722222222</v>
      </c>
      <c r="F3" t="b">
        <v>1</v>
      </c>
      <c r="G3" s="73" t="s">
        <v>1</v>
      </c>
      <c r="H3" s="73" t="s">
        <v>185</v>
      </c>
      <c r="I3" s="73" t="s">
        <v>273</v>
      </c>
      <c r="J3">
        <v>0</v>
      </c>
      <c r="K3" s="73" t="s">
        <v>186</v>
      </c>
      <c r="L3" t="b">
        <v>0</v>
      </c>
      <c r="M3" t="b">
        <v>0</v>
      </c>
      <c r="N3" t="b">
        <v>0</v>
      </c>
    </row>
    <row r="4" spans="1:14" x14ac:dyDescent="0.25">
      <c r="A4" s="73" t="s">
        <v>183</v>
      </c>
      <c r="B4" t="s">
        <v>188</v>
      </c>
      <c r="C4" t="s">
        <v>272</v>
      </c>
      <c r="D4">
        <v>9317.4879999999994</v>
      </c>
      <c r="E4" s="74">
        <v>45478.459733796299</v>
      </c>
      <c r="F4" t="b">
        <v>1</v>
      </c>
      <c r="G4" s="73" t="s">
        <v>2</v>
      </c>
      <c r="H4" s="73" t="s">
        <v>185</v>
      </c>
      <c r="I4" s="73" t="s">
        <v>273</v>
      </c>
      <c r="J4">
        <v>0</v>
      </c>
      <c r="K4" s="73" t="s">
        <v>186</v>
      </c>
      <c r="L4" t="b">
        <v>0</v>
      </c>
      <c r="M4" t="b">
        <v>0</v>
      </c>
      <c r="N4" t="b">
        <v>0</v>
      </c>
    </row>
    <row r="5" spans="1:14" x14ac:dyDescent="0.25">
      <c r="A5" s="73" t="s">
        <v>183</v>
      </c>
      <c r="B5" t="s">
        <v>189</v>
      </c>
      <c r="C5" t="s">
        <v>272</v>
      </c>
      <c r="D5">
        <v>3905.4259999999999</v>
      </c>
      <c r="E5" s="74">
        <v>45478.459733796299</v>
      </c>
      <c r="F5" t="b">
        <v>1</v>
      </c>
      <c r="G5" s="73" t="s">
        <v>3</v>
      </c>
      <c r="H5" s="73" t="s">
        <v>185</v>
      </c>
      <c r="I5" s="73" t="s">
        <v>273</v>
      </c>
      <c r="J5">
        <v>0</v>
      </c>
      <c r="K5" s="73" t="s">
        <v>186</v>
      </c>
      <c r="L5" t="b">
        <v>0</v>
      </c>
      <c r="M5" t="b">
        <v>0</v>
      </c>
      <c r="N5" t="b">
        <v>0</v>
      </c>
    </row>
    <row r="6" spans="1:14" x14ac:dyDescent="0.25">
      <c r="A6" s="73" t="s">
        <v>183</v>
      </c>
      <c r="B6" t="s">
        <v>190</v>
      </c>
      <c r="C6" t="s">
        <v>272</v>
      </c>
      <c r="D6">
        <v>44671.106</v>
      </c>
      <c r="E6" s="74">
        <v>45478.459733796299</v>
      </c>
      <c r="F6" t="b">
        <v>1</v>
      </c>
      <c r="G6" s="73" t="s">
        <v>4</v>
      </c>
      <c r="H6" s="73" t="s">
        <v>185</v>
      </c>
      <c r="I6" s="73" t="s">
        <v>273</v>
      </c>
      <c r="J6">
        <v>0</v>
      </c>
      <c r="K6" s="73" t="s">
        <v>186</v>
      </c>
      <c r="L6" t="b">
        <v>0</v>
      </c>
      <c r="M6" t="b">
        <v>0</v>
      </c>
      <c r="N6" t="b">
        <v>0</v>
      </c>
    </row>
    <row r="7" spans="1:14" x14ac:dyDescent="0.25">
      <c r="A7" s="73" t="s">
        <v>183</v>
      </c>
      <c r="B7" t="s">
        <v>191</v>
      </c>
      <c r="C7" t="s">
        <v>272</v>
      </c>
      <c r="D7">
        <v>26.840105511345499</v>
      </c>
      <c r="E7" s="74">
        <v>45478.459733796299</v>
      </c>
      <c r="F7" t="b">
        <v>1</v>
      </c>
      <c r="G7" s="73" t="s">
        <v>5</v>
      </c>
      <c r="H7" s="73" t="s">
        <v>185</v>
      </c>
      <c r="I7" s="73" t="s">
        <v>273</v>
      </c>
      <c r="J7">
        <v>0</v>
      </c>
      <c r="K7" s="73" t="s">
        <v>186</v>
      </c>
      <c r="L7" t="b">
        <v>0</v>
      </c>
      <c r="M7" t="b">
        <v>0</v>
      </c>
      <c r="N7" t="b">
        <v>0</v>
      </c>
    </row>
    <row r="8" spans="1:14" x14ac:dyDescent="0.25">
      <c r="A8" s="73" t="s">
        <v>183</v>
      </c>
      <c r="B8" t="s">
        <v>192</v>
      </c>
      <c r="C8" t="s">
        <v>272</v>
      </c>
      <c r="E8" s="74">
        <v>45478.459733796299</v>
      </c>
      <c r="F8" t="b">
        <v>1</v>
      </c>
      <c r="G8" s="73" t="s">
        <v>155</v>
      </c>
      <c r="H8" s="73" t="s">
        <v>185</v>
      </c>
      <c r="I8" s="73" t="s">
        <v>273</v>
      </c>
      <c r="J8">
        <v>0</v>
      </c>
      <c r="K8" s="73" t="s">
        <v>186</v>
      </c>
      <c r="L8" t="b">
        <v>0</v>
      </c>
      <c r="M8" t="b">
        <v>0</v>
      </c>
      <c r="N8" t="b">
        <v>0</v>
      </c>
    </row>
    <row r="9" spans="1:14" x14ac:dyDescent="0.25">
      <c r="A9" s="73" t="s">
        <v>183</v>
      </c>
      <c r="B9" t="s">
        <v>193</v>
      </c>
      <c r="C9" t="s">
        <v>272</v>
      </c>
      <c r="E9" s="74">
        <v>45478.459733796299</v>
      </c>
      <c r="F9" t="b">
        <v>1</v>
      </c>
      <c r="G9" s="73" t="s">
        <v>168</v>
      </c>
      <c r="H9" s="73" t="s">
        <v>185</v>
      </c>
      <c r="I9" s="73" t="s">
        <v>273</v>
      </c>
      <c r="J9">
        <v>0</v>
      </c>
      <c r="K9" s="73" t="s">
        <v>186</v>
      </c>
      <c r="L9" t="b">
        <v>0</v>
      </c>
      <c r="M9" t="b">
        <v>0</v>
      </c>
      <c r="N9" t="b">
        <v>0</v>
      </c>
    </row>
    <row r="10" spans="1:14" x14ac:dyDescent="0.25">
      <c r="A10" s="73" t="s">
        <v>183</v>
      </c>
      <c r="B10" t="s">
        <v>194</v>
      </c>
      <c r="C10" t="s">
        <v>272</v>
      </c>
      <c r="E10" s="74">
        <v>45478.459733796299</v>
      </c>
      <c r="F10" t="b">
        <v>1</v>
      </c>
      <c r="G10" s="73" t="s">
        <v>165</v>
      </c>
      <c r="H10" s="73" t="s">
        <v>185</v>
      </c>
      <c r="I10" s="73" t="s">
        <v>273</v>
      </c>
      <c r="J10">
        <v>0</v>
      </c>
      <c r="K10" s="73" t="s">
        <v>186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183</v>
      </c>
      <c r="B11" t="s">
        <v>195</v>
      </c>
      <c r="C11" t="s">
        <v>272</v>
      </c>
      <c r="E11" s="74">
        <v>45478.459733796299</v>
      </c>
      <c r="F11" t="b">
        <v>1</v>
      </c>
      <c r="G11" s="73" t="s">
        <v>167</v>
      </c>
      <c r="H11" s="73" t="s">
        <v>185</v>
      </c>
      <c r="I11" s="73" t="s">
        <v>273</v>
      </c>
      <c r="J11">
        <v>0</v>
      </c>
      <c r="K11" s="73" t="s">
        <v>186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183</v>
      </c>
      <c r="B12" t="s">
        <v>196</v>
      </c>
      <c r="C12" t="s">
        <v>272</v>
      </c>
      <c r="E12" s="74">
        <v>45478.459733796299</v>
      </c>
      <c r="F12" t="b">
        <v>1</v>
      </c>
      <c r="G12" s="73" t="s">
        <v>164</v>
      </c>
      <c r="H12" s="73" t="s">
        <v>185</v>
      </c>
      <c r="I12" s="73" t="s">
        <v>273</v>
      </c>
      <c r="J12">
        <v>0</v>
      </c>
      <c r="K12" s="73" t="s">
        <v>186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183</v>
      </c>
      <c r="B13" t="s">
        <v>197</v>
      </c>
      <c r="C13" t="s">
        <v>272</v>
      </c>
      <c r="E13" s="74">
        <v>45478.459733796299</v>
      </c>
      <c r="F13" t="b">
        <v>1</v>
      </c>
      <c r="G13" s="73" t="s">
        <v>117</v>
      </c>
      <c r="H13" s="73" t="s">
        <v>185</v>
      </c>
      <c r="I13" s="73" t="s">
        <v>273</v>
      </c>
      <c r="J13">
        <v>0</v>
      </c>
      <c r="K13" s="73" t="s">
        <v>186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183</v>
      </c>
      <c r="B14" t="s">
        <v>198</v>
      </c>
      <c r="C14" t="s">
        <v>272</v>
      </c>
      <c r="E14" s="74">
        <v>45478.459733796299</v>
      </c>
      <c r="F14" t="b">
        <v>1</v>
      </c>
      <c r="G14" s="73" t="s">
        <v>162</v>
      </c>
      <c r="H14" s="73" t="s">
        <v>185</v>
      </c>
      <c r="I14" s="73" t="s">
        <v>273</v>
      </c>
      <c r="J14">
        <v>0</v>
      </c>
      <c r="K14" s="73" t="s">
        <v>186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183</v>
      </c>
      <c r="B15" t="s">
        <v>199</v>
      </c>
      <c r="C15" t="s">
        <v>272</v>
      </c>
      <c r="E15" s="74">
        <v>45478.459733796299</v>
      </c>
      <c r="F15" t="b">
        <v>1</v>
      </c>
      <c r="G15" s="73" t="s">
        <v>118</v>
      </c>
      <c r="H15" s="73" t="s">
        <v>185</v>
      </c>
      <c r="I15" s="73" t="s">
        <v>273</v>
      </c>
      <c r="J15">
        <v>0</v>
      </c>
      <c r="K15" s="73" t="s">
        <v>186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183</v>
      </c>
      <c r="B16" t="s">
        <v>200</v>
      </c>
      <c r="C16" t="s">
        <v>272</v>
      </c>
      <c r="E16" s="74">
        <v>45478.459733796299</v>
      </c>
      <c r="F16" t="b">
        <v>1</v>
      </c>
      <c r="G16" s="73" t="s">
        <v>163</v>
      </c>
      <c r="H16" s="73" t="s">
        <v>185</v>
      </c>
      <c r="I16" s="73" t="s">
        <v>273</v>
      </c>
      <c r="J16">
        <v>0</v>
      </c>
      <c r="K16" s="73" t="s">
        <v>186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183</v>
      </c>
      <c r="B17" t="s">
        <v>201</v>
      </c>
      <c r="C17" t="s">
        <v>272</v>
      </c>
      <c r="D17">
        <v>10.2731725726366</v>
      </c>
      <c r="E17" s="74">
        <v>45478.459733796299</v>
      </c>
      <c r="F17" t="b">
        <v>1</v>
      </c>
      <c r="G17" s="73" t="s">
        <v>6</v>
      </c>
      <c r="H17" s="73" t="s">
        <v>185</v>
      </c>
      <c r="I17" s="73" t="s">
        <v>273</v>
      </c>
      <c r="J17">
        <v>0</v>
      </c>
      <c r="K17" s="73" t="s">
        <v>186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183</v>
      </c>
      <c r="B18" t="s">
        <v>202</v>
      </c>
      <c r="C18" t="s">
        <v>272</v>
      </c>
      <c r="E18" s="74">
        <v>45478.459733796299</v>
      </c>
      <c r="F18" t="b">
        <v>1</v>
      </c>
      <c r="G18" s="73" t="s">
        <v>153</v>
      </c>
      <c r="H18" s="73" t="s">
        <v>185</v>
      </c>
      <c r="I18" s="73" t="s">
        <v>273</v>
      </c>
      <c r="J18">
        <v>0</v>
      </c>
      <c r="K18" s="73" t="s">
        <v>186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183</v>
      </c>
      <c r="B19" t="s">
        <v>203</v>
      </c>
      <c r="C19" t="s">
        <v>272</v>
      </c>
      <c r="E19" s="74">
        <v>45478.459733796299</v>
      </c>
      <c r="F19" t="b">
        <v>1</v>
      </c>
      <c r="G19" s="73" t="s">
        <v>166</v>
      </c>
      <c r="H19" s="73" t="s">
        <v>185</v>
      </c>
      <c r="I19" s="73" t="s">
        <v>273</v>
      </c>
      <c r="J19">
        <v>0</v>
      </c>
      <c r="K19" s="73" t="s">
        <v>186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183</v>
      </c>
      <c r="B20" t="s">
        <v>204</v>
      </c>
      <c r="C20" t="s">
        <v>272</v>
      </c>
      <c r="E20" s="74">
        <v>45478.459733796299</v>
      </c>
      <c r="F20" t="b">
        <v>1</v>
      </c>
      <c r="G20" s="73" t="s">
        <v>159</v>
      </c>
      <c r="H20" s="73" t="s">
        <v>185</v>
      </c>
      <c r="I20" s="73" t="s">
        <v>273</v>
      </c>
      <c r="J20">
        <v>0</v>
      </c>
      <c r="K20" s="73" t="s">
        <v>186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183</v>
      </c>
      <c r="B21" t="s">
        <v>205</v>
      </c>
      <c r="C21" t="s">
        <v>272</v>
      </c>
      <c r="E21" s="74">
        <v>45478.459733796299</v>
      </c>
      <c r="F21" t="b">
        <v>1</v>
      </c>
      <c r="G21" s="73" t="s">
        <v>119</v>
      </c>
      <c r="H21" s="73" t="s">
        <v>185</v>
      </c>
      <c r="I21" s="73" t="s">
        <v>273</v>
      </c>
      <c r="J21">
        <v>0</v>
      </c>
      <c r="K21" s="73" t="s">
        <v>186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183</v>
      </c>
      <c r="B22" t="s">
        <v>206</v>
      </c>
      <c r="C22" t="s">
        <v>272</v>
      </c>
      <c r="E22" s="74">
        <v>45478.459733796299</v>
      </c>
      <c r="F22" t="b">
        <v>1</v>
      </c>
      <c r="G22" s="73" t="s">
        <v>157</v>
      </c>
      <c r="H22" s="73" t="s">
        <v>185</v>
      </c>
      <c r="I22" s="73" t="s">
        <v>273</v>
      </c>
      <c r="J22">
        <v>0</v>
      </c>
      <c r="K22" s="73" t="s">
        <v>186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183</v>
      </c>
      <c r="B23" t="s">
        <v>207</v>
      </c>
      <c r="C23" t="s">
        <v>272</v>
      </c>
      <c r="E23" s="74">
        <v>45478.459733796299</v>
      </c>
      <c r="F23" t="b">
        <v>1</v>
      </c>
      <c r="G23" s="73" t="s">
        <v>120</v>
      </c>
      <c r="H23" s="73" t="s">
        <v>185</v>
      </c>
      <c r="I23" s="73" t="s">
        <v>273</v>
      </c>
      <c r="J23">
        <v>0</v>
      </c>
      <c r="K23" s="73" t="s">
        <v>186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183</v>
      </c>
      <c r="B24" t="s">
        <v>208</v>
      </c>
      <c r="C24" t="s">
        <v>272</v>
      </c>
      <c r="E24" s="74">
        <v>45478.459733796299</v>
      </c>
      <c r="F24" t="b">
        <v>1</v>
      </c>
      <c r="G24" s="73" t="s">
        <v>158</v>
      </c>
      <c r="H24" s="73" t="s">
        <v>185</v>
      </c>
      <c r="I24" s="73" t="s">
        <v>273</v>
      </c>
      <c r="J24">
        <v>0</v>
      </c>
      <c r="K24" s="73" t="s">
        <v>186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183</v>
      </c>
      <c r="B25" t="s">
        <v>209</v>
      </c>
      <c r="C25" t="s">
        <v>272</v>
      </c>
      <c r="D25">
        <v>5.28923438819597</v>
      </c>
      <c r="E25" s="74">
        <v>45478.459733796299</v>
      </c>
      <c r="F25" t="b">
        <v>1</v>
      </c>
      <c r="G25" s="73" t="s">
        <v>7</v>
      </c>
      <c r="H25" s="73" t="s">
        <v>185</v>
      </c>
      <c r="I25" s="73" t="s">
        <v>273</v>
      </c>
      <c r="J25">
        <v>0</v>
      </c>
      <c r="K25" s="73" t="s">
        <v>186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183</v>
      </c>
      <c r="B26" t="s">
        <v>210</v>
      </c>
      <c r="C26" t="s">
        <v>272</v>
      </c>
      <c r="E26" s="74">
        <v>45478.459733796299</v>
      </c>
      <c r="F26" t="b">
        <v>1</v>
      </c>
      <c r="G26" s="73" t="s">
        <v>154</v>
      </c>
      <c r="H26" s="73" t="s">
        <v>185</v>
      </c>
      <c r="I26" s="73" t="s">
        <v>273</v>
      </c>
      <c r="J26">
        <v>0</v>
      </c>
      <c r="K26" s="73" t="s">
        <v>186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183</v>
      </c>
      <c r="B27" t="s">
        <v>211</v>
      </c>
      <c r="C27" t="s">
        <v>272</v>
      </c>
      <c r="E27" s="74">
        <v>45478.459733796299</v>
      </c>
      <c r="F27" t="b">
        <v>1</v>
      </c>
      <c r="G27" s="73" t="s">
        <v>121</v>
      </c>
      <c r="H27" s="73" t="s">
        <v>185</v>
      </c>
      <c r="I27" s="73" t="s">
        <v>273</v>
      </c>
      <c r="J27">
        <v>0</v>
      </c>
      <c r="K27" s="73" t="s">
        <v>186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183</v>
      </c>
      <c r="B28" t="s">
        <v>212</v>
      </c>
      <c r="C28" t="s">
        <v>272</v>
      </c>
      <c r="E28" s="74">
        <v>45478.459733796299</v>
      </c>
      <c r="F28" t="b">
        <v>1</v>
      </c>
      <c r="G28" s="73" t="s">
        <v>160</v>
      </c>
      <c r="H28" s="73" t="s">
        <v>185</v>
      </c>
      <c r="I28" s="73" t="s">
        <v>273</v>
      </c>
      <c r="J28">
        <v>0</v>
      </c>
      <c r="K28" s="73" t="s">
        <v>186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183</v>
      </c>
      <c r="B29" t="s">
        <v>213</v>
      </c>
      <c r="C29" t="s">
        <v>272</v>
      </c>
      <c r="E29" s="74">
        <v>45478.459745370368</v>
      </c>
      <c r="F29" t="b">
        <v>1</v>
      </c>
      <c r="G29" s="73" t="s">
        <v>122</v>
      </c>
      <c r="H29" s="73" t="s">
        <v>185</v>
      </c>
      <c r="I29" s="73" t="s">
        <v>273</v>
      </c>
      <c r="J29">
        <v>0</v>
      </c>
      <c r="K29" s="73" t="s">
        <v>186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183</v>
      </c>
      <c r="B30" t="s">
        <v>214</v>
      </c>
      <c r="C30" t="s">
        <v>272</v>
      </c>
      <c r="E30" s="74">
        <v>45478.459745370368</v>
      </c>
      <c r="F30" t="b">
        <v>1</v>
      </c>
      <c r="G30" s="73" t="s">
        <v>161</v>
      </c>
      <c r="H30" s="73" t="s">
        <v>185</v>
      </c>
      <c r="I30" s="73" t="s">
        <v>273</v>
      </c>
      <c r="J30">
        <v>0</v>
      </c>
      <c r="K30" s="73" t="s">
        <v>186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183</v>
      </c>
      <c r="B31" t="s">
        <v>215</v>
      </c>
      <c r="C31" t="s">
        <v>272</v>
      </c>
      <c r="D31">
        <v>5.31</v>
      </c>
      <c r="E31" s="74">
        <v>45478.459745370368</v>
      </c>
      <c r="F31" t="b">
        <v>1</v>
      </c>
      <c r="G31" s="73" t="s">
        <v>8</v>
      </c>
      <c r="H31" s="73" t="s">
        <v>185</v>
      </c>
      <c r="I31" s="73" t="s">
        <v>273</v>
      </c>
      <c r="J31">
        <v>0</v>
      </c>
      <c r="K31" s="73" t="s">
        <v>186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183</v>
      </c>
      <c r="B32" t="s">
        <v>216</v>
      </c>
      <c r="C32" t="s">
        <v>272</v>
      </c>
      <c r="E32" s="74">
        <v>45478.459745370368</v>
      </c>
      <c r="F32" t="b">
        <v>1</v>
      </c>
      <c r="G32" s="73" t="s">
        <v>156</v>
      </c>
      <c r="H32" s="73" t="s">
        <v>185</v>
      </c>
      <c r="I32" s="73" t="s">
        <v>273</v>
      </c>
      <c r="J32">
        <v>0</v>
      </c>
      <c r="K32" s="73" t="s">
        <v>186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183</v>
      </c>
      <c r="B33" t="s">
        <v>217</v>
      </c>
      <c r="C33" t="s">
        <v>272</v>
      </c>
      <c r="D33">
        <v>2757.7020000000002</v>
      </c>
      <c r="E33" s="74">
        <v>45478.459745370368</v>
      </c>
      <c r="F33" t="b">
        <v>1</v>
      </c>
      <c r="G33" s="73" t="s">
        <v>13</v>
      </c>
      <c r="H33" s="73" t="s">
        <v>185</v>
      </c>
      <c r="I33" s="73" t="s">
        <v>273</v>
      </c>
      <c r="J33">
        <v>0</v>
      </c>
      <c r="K33" s="73" t="s">
        <v>186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183</v>
      </c>
      <c r="B34" t="s">
        <v>218</v>
      </c>
      <c r="C34" t="s">
        <v>272</v>
      </c>
      <c r="D34">
        <v>1694</v>
      </c>
      <c r="E34" s="74">
        <v>45478.459745370368</v>
      </c>
      <c r="F34" t="b">
        <v>1</v>
      </c>
      <c r="G34" s="73" t="s">
        <v>14</v>
      </c>
      <c r="H34" s="73" t="s">
        <v>185</v>
      </c>
      <c r="I34" s="73" t="s">
        <v>273</v>
      </c>
      <c r="J34">
        <v>0</v>
      </c>
      <c r="K34" s="73" t="s">
        <v>186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183</v>
      </c>
      <c r="B35" t="s">
        <v>219</v>
      </c>
      <c r="C35" t="s">
        <v>272</v>
      </c>
      <c r="D35">
        <v>4523.3099999999995</v>
      </c>
      <c r="E35" s="74">
        <v>45478.459745370368</v>
      </c>
      <c r="F35" t="b">
        <v>1</v>
      </c>
      <c r="G35" s="73" t="s">
        <v>15</v>
      </c>
      <c r="H35" s="73" t="s">
        <v>185</v>
      </c>
      <c r="I35" s="73" t="s">
        <v>273</v>
      </c>
      <c r="J35">
        <v>0</v>
      </c>
      <c r="K35" s="73" t="s">
        <v>186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183</v>
      </c>
      <c r="B36" t="s">
        <v>274</v>
      </c>
      <c r="C36" t="s">
        <v>272</v>
      </c>
      <c r="E36" s="74">
        <v>45478.459745370368</v>
      </c>
      <c r="F36" t="b">
        <v>1</v>
      </c>
      <c r="G36" s="73" t="s">
        <v>238</v>
      </c>
      <c r="H36" s="73" t="s">
        <v>185</v>
      </c>
      <c r="I36" s="73" t="s">
        <v>273</v>
      </c>
      <c r="J36">
        <v>0</v>
      </c>
      <c r="K36" s="73" t="s">
        <v>186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183</v>
      </c>
      <c r="B37" t="s">
        <v>275</v>
      </c>
      <c r="C37" t="s">
        <v>272</v>
      </c>
      <c r="E37" s="74">
        <v>45478.459745370368</v>
      </c>
      <c r="F37" t="b">
        <v>1</v>
      </c>
      <c r="G37" s="73" t="s">
        <v>239</v>
      </c>
      <c r="H37" s="73" t="s">
        <v>185</v>
      </c>
      <c r="I37" s="73" t="s">
        <v>273</v>
      </c>
      <c r="J37">
        <v>0</v>
      </c>
      <c r="K37" s="73" t="s">
        <v>186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183</v>
      </c>
      <c r="B38" t="s">
        <v>220</v>
      </c>
      <c r="C38" t="s">
        <v>272</v>
      </c>
      <c r="D38">
        <v>1360.3000000000002</v>
      </c>
      <c r="E38" s="74">
        <v>45478.459745370368</v>
      </c>
      <c r="F38" t="b">
        <v>1</v>
      </c>
      <c r="G38" s="73" t="s">
        <v>16</v>
      </c>
      <c r="H38" s="73" t="s">
        <v>185</v>
      </c>
      <c r="I38" s="73" t="s">
        <v>273</v>
      </c>
      <c r="J38">
        <v>0</v>
      </c>
      <c r="K38" s="73" t="s">
        <v>186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183</v>
      </c>
      <c r="B39" t="s">
        <v>221</v>
      </c>
      <c r="C39" t="s">
        <v>272</v>
      </c>
      <c r="E39" s="74">
        <v>45478.459745370368</v>
      </c>
      <c r="F39" t="b">
        <v>1</v>
      </c>
      <c r="G39" s="73" t="s">
        <v>260</v>
      </c>
      <c r="H39" s="73" t="s">
        <v>185</v>
      </c>
      <c r="I39" s="73" t="s">
        <v>273</v>
      </c>
      <c r="J39">
        <v>0</v>
      </c>
      <c r="K39" s="73" t="s">
        <v>186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183</v>
      </c>
      <c r="B40" t="s">
        <v>222</v>
      </c>
      <c r="C40" t="s">
        <v>272</v>
      </c>
      <c r="E40" s="74">
        <v>45478.459745370368</v>
      </c>
      <c r="F40" t="b">
        <v>1</v>
      </c>
      <c r="G40" s="73" t="s">
        <v>263</v>
      </c>
      <c r="H40" s="73" t="s">
        <v>185</v>
      </c>
      <c r="I40" s="73" t="s">
        <v>273</v>
      </c>
      <c r="J40">
        <v>0</v>
      </c>
      <c r="K40" s="73" t="s">
        <v>186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183</v>
      </c>
      <c r="B41" t="s">
        <v>264</v>
      </c>
      <c r="C41" t="s">
        <v>272</v>
      </c>
      <c r="D41">
        <v>7577.61</v>
      </c>
      <c r="E41" s="74">
        <v>45478.459745370368</v>
      </c>
      <c r="F41" t="b">
        <v>1</v>
      </c>
      <c r="G41" s="73" t="s">
        <v>17</v>
      </c>
      <c r="H41" s="73" t="s">
        <v>185</v>
      </c>
      <c r="I41" s="73" t="s">
        <v>273</v>
      </c>
      <c r="J41">
        <v>0</v>
      </c>
      <c r="K41" s="73" t="s">
        <v>186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183</v>
      </c>
      <c r="B42" t="s">
        <v>265</v>
      </c>
      <c r="C42" t="s">
        <v>272</v>
      </c>
      <c r="D42">
        <v>23131.487499999999</v>
      </c>
      <c r="E42" s="74">
        <v>45478.459745370368</v>
      </c>
      <c r="F42" t="b">
        <v>1</v>
      </c>
      <c r="G42" s="73" t="s">
        <v>18</v>
      </c>
      <c r="H42" s="73" t="s">
        <v>185</v>
      </c>
      <c r="I42" s="73" t="s">
        <v>273</v>
      </c>
      <c r="J42">
        <v>0</v>
      </c>
      <c r="K42" s="73" t="s">
        <v>186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183</v>
      </c>
      <c r="B43" t="s">
        <v>276</v>
      </c>
      <c r="C43" t="s">
        <v>272</v>
      </c>
      <c r="E43" s="74">
        <v>45478.459745370368</v>
      </c>
      <c r="F43" t="b">
        <v>1</v>
      </c>
      <c r="G43" s="73" t="s">
        <v>242</v>
      </c>
      <c r="H43" s="73" t="s">
        <v>185</v>
      </c>
      <c r="I43" s="73" t="s">
        <v>273</v>
      </c>
      <c r="J43">
        <v>0</v>
      </c>
      <c r="K43" s="73" t="s">
        <v>186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183</v>
      </c>
      <c r="B44" t="s">
        <v>277</v>
      </c>
      <c r="C44" t="s">
        <v>272</v>
      </c>
      <c r="E44" s="74">
        <v>45478.459745370368</v>
      </c>
      <c r="F44" t="b">
        <v>1</v>
      </c>
      <c r="G44" s="73" t="s">
        <v>243</v>
      </c>
      <c r="H44" s="73" t="s">
        <v>185</v>
      </c>
      <c r="I44" s="73" t="s">
        <v>273</v>
      </c>
      <c r="J44">
        <v>0</v>
      </c>
      <c r="K44" s="73" t="s">
        <v>186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183</v>
      </c>
      <c r="B45" t="s">
        <v>278</v>
      </c>
      <c r="C45" t="s">
        <v>272</v>
      </c>
      <c r="E45" s="74">
        <v>45478.459745370368</v>
      </c>
      <c r="F45" t="b">
        <v>1</v>
      </c>
      <c r="G45" s="73" t="s">
        <v>244</v>
      </c>
      <c r="H45" s="73" t="s">
        <v>185</v>
      </c>
      <c r="I45" s="73" t="s">
        <v>273</v>
      </c>
      <c r="J45">
        <v>0</v>
      </c>
      <c r="K45" s="73" t="s">
        <v>186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183</v>
      </c>
      <c r="B46" t="s">
        <v>279</v>
      </c>
      <c r="C46" t="s">
        <v>272</v>
      </c>
      <c r="E46" s="74">
        <v>45478.459745370368</v>
      </c>
      <c r="F46" t="b">
        <v>1</v>
      </c>
      <c r="G46" s="73" t="s">
        <v>245</v>
      </c>
      <c r="H46" s="73" t="s">
        <v>185</v>
      </c>
      <c r="I46" s="73" t="s">
        <v>273</v>
      </c>
      <c r="J46">
        <v>0</v>
      </c>
      <c r="K46" s="73" t="s">
        <v>186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183</v>
      </c>
      <c r="B47" t="s">
        <v>280</v>
      </c>
      <c r="C47" t="s">
        <v>272</v>
      </c>
      <c r="E47" s="74">
        <v>45478.459745370368</v>
      </c>
      <c r="F47" t="b">
        <v>1</v>
      </c>
      <c r="G47" s="73" t="s">
        <v>246</v>
      </c>
      <c r="H47" s="73" t="s">
        <v>185</v>
      </c>
      <c r="I47" s="73" t="s">
        <v>273</v>
      </c>
      <c r="J47">
        <v>0</v>
      </c>
      <c r="K47" s="73" t="s">
        <v>186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183</v>
      </c>
      <c r="B48" t="s">
        <v>223</v>
      </c>
      <c r="C48" t="s">
        <v>272</v>
      </c>
      <c r="D48">
        <v>2244.9699999999998</v>
      </c>
      <c r="E48" s="74">
        <v>45478.459745370368</v>
      </c>
      <c r="F48" t="b">
        <v>1</v>
      </c>
      <c r="G48" s="73" t="s">
        <v>19</v>
      </c>
      <c r="H48" s="73" t="s">
        <v>185</v>
      </c>
      <c r="I48" s="73" t="s">
        <v>273</v>
      </c>
      <c r="J48">
        <v>0</v>
      </c>
      <c r="K48" s="73" t="s">
        <v>186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183</v>
      </c>
      <c r="B49" t="s">
        <v>224</v>
      </c>
      <c r="C49" t="s">
        <v>272</v>
      </c>
      <c r="D49">
        <v>3330.57</v>
      </c>
      <c r="E49" s="74">
        <v>45478.459745370368</v>
      </c>
      <c r="F49" t="b">
        <v>1</v>
      </c>
      <c r="G49" s="73" t="s">
        <v>20</v>
      </c>
      <c r="H49" s="73" t="s">
        <v>185</v>
      </c>
      <c r="I49" s="73" t="s">
        <v>273</v>
      </c>
      <c r="J49">
        <v>0</v>
      </c>
      <c r="K49" s="73" t="s">
        <v>186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183</v>
      </c>
      <c r="B50" t="s">
        <v>225</v>
      </c>
      <c r="C50" t="s">
        <v>272</v>
      </c>
      <c r="D50">
        <v>110.16</v>
      </c>
      <c r="E50" s="74">
        <v>45478.459745370368</v>
      </c>
      <c r="F50" t="b">
        <v>1</v>
      </c>
      <c r="G50" s="73" t="s">
        <v>21</v>
      </c>
      <c r="H50" s="73" t="s">
        <v>185</v>
      </c>
      <c r="I50" s="73" t="s">
        <v>273</v>
      </c>
      <c r="J50">
        <v>0</v>
      </c>
      <c r="K50" s="73" t="s">
        <v>186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183</v>
      </c>
      <c r="B51" t="s">
        <v>226</v>
      </c>
      <c r="C51" t="s">
        <v>272</v>
      </c>
      <c r="D51">
        <v>3111.66</v>
      </c>
      <c r="E51" s="74">
        <v>45478.459745370368</v>
      </c>
      <c r="F51" t="b">
        <v>1</v>
      </c>
      <c r="G51" s="73" t="s">
        <v>22</v>
      </c>
      <c r="H51" s="73" t="s">
        <v>185</v>
      </c>
      <c r="I51" s="73" t="s">
        <v>273</v>
      </c>
      <c r="J51">
        <v>0</v>
      </c>
      <c r="K51" s="73" t="s">
        <v>186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183</v>
      </c>
      <c r="B52" t="s">
        <v>227</v>
      </c>
      <c r="C52" t="s">
        <v>272</v>
      </c>
      <c r="D52">
        <v>8.4700000000000006</v>
      </c>
      <c r="E52" s="74">
        <v>45478.459745370368</v>
      </c>
      <c r="F52" t="b">
        <v>1</v>
      </c>
      <c r="G52" s="73" t="s">
        <v>23</v>
      </c>
      <c r="H52" s="73" t="s">
        <v>185</v>
      </c>
      <c r="I52" s="73" t="s">
        <v>273</v>
      </c>
      <c r="J52">
        <v>0</v>
      </c>
      <c r="K52" s="73" t="s">
        <v>186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183</v>
      </c>
      <c r="B53" t="s">
        <v>228</v>
      </c>
      <c r="C53" t="s">
        <v>272</v>
      </c>
      <c r="D53">
        <v>33274.667500000003</v>
      </c>
      <c r="E53" s="74">
        <v>45478.459745370368</v>
      </c>
      <c r="F53" t="b">
        <v>1</v>
      </c>
      <c r="G53" s="73" t="s">
        <v>24</v>
      </c>
      <c r="H53" s="73" t="s">
        <v>185</v>
      </c>
      <c r="I53" s="73" t="s">
        <v>273</v>
      </c>
      <c r="J53">
        <v>0</v>
      </c>
      <c r="K53" s="73" t="s">
        <v>186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183</v>
      </c>
      <c r="B54" t="s">
        <v>229</v>
      </c>
      <c r="C54" t="s">
        <v>272</v>
      </c>
      <c r="D54">
        <v>3263.92</v>
      </c>
      <c r="E54" s="74">
        <v>45478.459756944445</v>
      </c>
      <c r="F54" t="b">
        <v>1</v>
      </c>
      <c r="G54" s="73" t="s">
        <v>25</v>
      </c>
      <c r="H54" s="73" t="s">
        <v>185</v>
      </c>
      <c r="I54" s="73" t="s">
        <v>273</v>
      </c>
      <c r="J54">
        <v>0</v>
      </c>
      <c r="K54" s="73" t="s">
        <v>186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183</v>
      </c>
      <c r="B55" t="s">
        <v>230</v>
      </c>
      <c r="C55" t="s">
        <v>272</v>
      </c>
      <c r="D55">
        <v>6603.07</v>
      </c>
      <c r="E55" s="74">
        <v>45478.459756944445</v>
      </c>
      <c r="F55" t="b">
        <v>1</v>
      </c>
      <c r="G55" s="73" t="s">
        <v>26</v>
      </c>
      <c r="H55" s="73" t="s">
        <v>185</v>
      </c>
      <c r="I55" s="73" t="s">
        <v>273</v>
      </c>
      <c r="J55">
        <v>0</v>
      </c>
      <c r="K55" s="73" t="s">
        <v>186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183</v>
      </c>
      <c r="B56" t="s">
        <v>248</v>
      </c>
      <c r="C56" t="s">
        <v>272</v>
      </c>
      <c r="D56">
        <v>1040.99</v>
      </c>
      <c r="E56" s="74">
        <v>45478.459756944445</v>
      </c>
      <c r="F56" t="b">
        <v>1</v>
      </c>
      <c r="G56" s="73" t="s">
        <v>27</v>
      </c>
      <c r="H56" s="73" t="s">
        <v>185</v>
      </c>
      <c r="I56" s="73" t="s">
        <v>273</v>
      </c>
      <c r="J56">
        <v>0</v>
      </c>
      <c r="K56" s="73" t="s">
        <v>186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183</v>
      </c>
      <c r="B57" t="s">
        <v>231</v>
      </c>
      <c r="C57" t="s">
        <v>272</v>
      </c>
      <c r="D57">
        <v>4253.96</v>
      </c>
      <c r="E57" s="74">
        <v>45478.459756944445</v>
      </c>
      <c r="F57" t="b">
        <v>1</v>
      </c>
      <c r="G57" s="73" t="s">
        <v>28</v>
      </c>
      <c r="H57" s="73" t="s">
        <v>185</v>
      </c>
      <c r="I57" s="73" t="s">
        <v>273</v>
      </c>
      <c r="J57">
        <v>0</v>
      </c>
      <c r="K57" s="73" t="s">
        <v>186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183</v>
      </c>
      <c r="B58" t="s">
        <v>232</v>
      </c>
      <c r="C58" t="s">
        <v>272</v>
      </c>
      <c r="D58">
        <v>352.74</v>
      </c>
      <c r="E58" s="74">
        <v>45478.459756944445</v>
      </c>
      <c r="F58" t="b">
        <v>1</v>
      </c>
      <c r="G58" s="73" t="s">
        <v>29</v>
      </c>
      <c r="H58" s="73" t="s">
        <v>185</v>
      </c>
      <c r="I58" s="73" t="s">
        <v>273</v>
      </c>
      <c r="J58">
        <v>0</v>
      </c>
      <c r="K58" s="73" t="s">
        <v>186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183</v>
      </c>
      <c r="B59" t="s">
        <v>233</v>
      </c>
      <c r="C59" t="s">
        <v>272</v>
      </c>
      <c r="D59">
        <v>8243.9500000000007</v>
      </c>
      <c r="E59" s="74">
        <v>45478.459756944445</v>
      </c>
      <c r="F59" t="b">
        <v>1</v>
      </c>
      <c r="G59" s="73" t="s">
        <v>30</v>
      </c>
      <c r="H59" s="73" t="s">
        <v>185</v>
      </c>
      <c r="I59" s="73" t="s">
        <v>273</v>
      </c>
      <c r="J59">
        <v>0</v>
      </c>
      <c r="K59" s="73" t="s">
        <v>186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183</v>
      </c>
      <c r="B60" t="s">
        <v>234</v>
      </c>
      <c r="C60" t="s">
        <v>272</v>
      </c>
      <c r="D60">
        <v>3443.76</v>
      </c>
      <c r="E60" s="74">
        <v>45478.459756944445</v>
      </c>
      <c r="F60" t="b">
        <v>1</v>
      </c>
      <c r="G60" s="73" t="s">
        <v>31</v>
      </c>
      <c r="H60" s="73" t="s">
        <v>185</v>
      </c>
      <c r="I60" s="73" t="s">
        <v>273</v>
      </c>
      <c r="J60">
        <v>0</v>
      </c>
      <c r="K60" s="73" t="s">
        <v>186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183</v>
      </c>
      <c r="B61" t="s">
        <v>235</v>
      </c>
      <c r="C61" t="s">
        <v>272</v>
      </c>
      <c r="D61">
        <v>408.65</v>
      </c>
      <c r="E61" s="74">
        <v>45478.459756944445</v>
      </c>
      <c r="F61" t="b">
        <v>1</v>
      </c>
      <c r="G61" s="73" t="s">
        <v>32</v>
      </c>
      <c r="H61" s="73" t="s">
        <v>185</v>
      </c>
      <c r="I61" s="73" t="s">
        <v>273</v>
      </c>
      <c r="J61">
        <v>0</v>
      </c>
      <c r="K61" s="73" t="s">
        <v>186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183</v>
      </c>
      <c r="B62" t="s">
        <v>236</v>
      </c>
      <c r="C62" t="s">
        <v>272</v>
      </c>
      <c r="D62">
        <v>2312.86</v>
      </c>
      <c r="E62" s="74">
        <v>45478.459756944445</v>
      </c>
      <c r="F62" t="b">
        <v>1</v>
      </c>
      <c r="G62" s="73" t="s">
        <v>33</v>
      </c>
      <c r="H62" s="73" t="s">
        <v>185</v>
      </c>
      <c r="I62" s="73" t="s">
        <v>273</v>
      </c>
      <c r="J62">
        <v>0</v>
      </c>
      <c r="K62" s="73" t="s">
        <v>186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183</v>
      </c>
      <c r="B63" t="s">
        <v>266</v>
      </c>
      <c r="C63" t="s">
        <v>272</v>
      </c>
      <c r="D63">
        <v>161.41</v>
      </c>
      <c r="E63" s="74">
        <v>45478.459756944445</v>
      </c>
      <c r="F63" t="b">
        <v>1</v>
      </c>
      <c r="G63" s="73" t="s">
        <v>34</v>
      </c>
      <c r="H63" s="73" t="s">
        <v>185</v>
      </c>
      <c r="I63" s="73" t="s">
        <v>273</v>
      </c>
      <c r="J63">
        <v>0</v>
      </c>
      <c r="K63" s="73" t="s">
        <v>186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183</v>
      </c>
      <c r="B64" t="s">
        <v>237</v>
      </c>
      <c r="C64" t="s">
        <v>272</v>
      </c>
      <c r="D64">
        <v>58411.4375</v>
      </c>
      <c r="E64" s="74">
        <v>45478.459756944445</v>
      </c>
      <c r="F64" t="b">
        <v>1</v>
      </c>
      <c r="G64" s="73" t="s">
        <v>35</v>
      </c>
      <c r="H64" s="73" t="s">
        <v>185</v>
      </c>
      <c r="I64" s="73" t="s">
        <v>273</v>
      </c>
      <c r="J64">
        <v>0</v>
      </c>
      <c r="K64" s="73" t="s">
        <v>186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183</v>
      </c>
      <c r="B65" t="s">
        <v>249</v>
      </c>
      <c r="C65" t="s">
        <v>272</v>
      </c>
      <c r="D65">
        <v>4.92</v>
      </c>
      <c r="E65" s="74">
        <v>45478.459756944445</v>
      </c>
      <c r="F65" t="b">
        <v>1</v>
      </c>
      <c r="G65" s="73" t="s">
        <v>9</v>
      </c>
      <c r="H65" s="73" t="s">
        <v>185</v>
      </c>
      <c r="I65" s="73" t="s">
        <v>273</v>
      </c>
      <c r="J65">
        <v>0</v>
      </c>
      <c r="K65" s="73" t="s">
        <v>186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183</v>
      </c>
      <c r="B66" t="s">
        <v>250</v>
      </c>
      <c r="C66" t="s">
        <v>272</v>
      </c>
      <c r="E66" s="74">
        <v>45478.459756944445</v>
      </c>
      <c r="F66" t="b">
        <v>1</v>
      </c>
      <c r="G66" s="73" t="s">
        <v>150</v>
      </c>
      <c r="H66" s="73" t="s">
        <v>185</v>
      </c>
      <c r="I66" s="73" t="s">
        <v>273</v>
      </c>
      <c r="J66">
        <v>0</v>
      </c>
      <c r="K66" s="73" t="s">
        <v>186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183</v>
      </c>
      <c r="B67" t="s">
        <v>251</v>
      </c>
      <c r="C67" t="s">
        <v>272</v>
      </c>
      <c r="D67">
        <v>5.52</v>
      </c>
      <c r="E67" s="74">
        <v>45478.459756944445</v>
      </c>
      <c r="F67" t="b">
        <v>1</v>
      </c>
      <c r="G67" s="73" t="s">
        <v>10</v>
      </c>
      <c r="H67" s="73" t="s">
        <v>185</v>
      </c>
      <c r="I67" s="73" t="s">
        <v>273</v>
      </c>
      <c r="J67">
        <v>0</v>
      </c>
      <c r="K67" s="73" t="s">
        <v>186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183</v>
      </c>
      <c r="B68" t="s">
        <v>252</v>
      </c>
      <c r="C68" t="s">
        <v>272</v>
      </c>
      <c r="E68" s="74">
        <v>45478.459756944445</v>
      </c>
      <c r="F68" t="b">
        <v>1</v>
      </c>
      <c r="G68" s="73" t="s">
        <v>151</v>
      </c>
      <c r="H68" s="73" t="s">
        <v>185</v>
      </c>
      <c r="I68" s="73" t="s">
        <v>273</v>
      </c>
      <c r="J68">
        <v>0</v>
      </c>
      <c r="K68" s="73" t="s">
        <v>186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183</v>
      </c>
      <c r="B69" t="s">
        <v>253</v>
      </c>
      <c r="C69" t="s">
        <v>272</v>
      </c>
      <c r="D69">
        <v>6.24</v>
      </c>
      <c r="E69" s="74">
        <v>45478.459756944445</v>
      </c>
      <c r="F69" t="b">
        <v>1</v>
      </c>
      <c r="G69" s="73" t="s">
        <v>11</v>
      </c>
      <c r="H69" s="73" t="s">
        <v>185</v>
      </c>
      <c r="I69" s="73" t="s">
        <v>273</v>
      </c>
      <c r="J69">
        <v>0</v>
      </c>
      <c r="K69" s="73" t="s">
        <v>186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183</v>
      </c>
      <c r="B70" t="s">
        <v>254</v>
      </c>
      <c r="C70" t="s">
        <v>272</v>
      </c>
      <c r="E70" s="74">
        <v>45478.459756944445</v>
      </c>
      <c r="F70" t="b">
        <v>1</v>
      </c>
      <c r="G70" s="73" t="s">
        <v>149</v>
      </c>
      <c r="H70" s="73" t="s">
        <v>185</v>
      </c>
      <c r="I70" s="73" t="s">
        <v>273</v>
      </c>
      <c r="J70">
        <v>0</v>
      </c>
      <c r="K70" s="73" t="s">
        <v>186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183</v>
      </c>
      <c r="B71" t="s">
        <v>267</v>
      </c>
      <c r="C71" t="s">
        <v>272</v>
      </c>
      <c r="D71">
        <v>6.36</v>
      </c>
      <c r="E71" s="74">
        <v>45478.459756944445</v>
      </c>
      <c r="F71" t="b">
        <v>1</v>
      </c>
      <c r="G71" s="73" t="s">
        <v>12</v>
      </c>
      <c r="H71" s="73" t="s">
        <v>185</v>
      </c>
      <c r="I71" s="73" t="s">
        <v>273</v>
      </c>
      <c r="J71">
        <v>0</v>
      </c>
      <c r="K71" s="73" t="s">
        <v>186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183</v>
      </c>
      <c r="B72" t="s">
        <v>268</v>
      </c>
      <c r="C72" t="s">
        <v>272</v>
      </c>
      <c r="E72" s="74">
        <v>45478.459756944445</v>
      </c>
      <c r="F72" t="b">
        <v>1</v>
      </c>
      <c r="G72" s="73" t="s">
        <v>152</v>
      </c>
      <c r="H72" s="73" t="s">
        <v>185</v>
      </c>
      <c r="I72" s="73" t="s">
        <v>273</v>
      </c>
      <c r="J72">
        <v>0</v>
      </c>
      <c r="K72" s="73" t="s">
        <v>186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2024-07-05T19:41:44Z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