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xr:revisionPtr revIDLastSave="0" documentId="8_{0B7117A8-BE9B-41E5-8B07-D274FBB67D6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3" i="12" l="1"/>
  <c r="C223" i="12"/>
  <c r="D223" i="12"/>
  <c r="E223" i="12"/>
  <c r="F223" i="12"/>
  <c r="G223" i="12"/>
  <c r="H223" i="12"/>
  <c r="I223" i="12"/>
  <c r="J223" i="12"/>
  <c r="K223" i="12"/>
  <c r="L223" i="12"/>
  <c r="M223" i="12"/>
  <c r="N223" i="12"/>
  <c r="O223" i="12"/>
  <c r="P223" i="12"/>
  <c r="Q223" i="12"/>
  <c r="R223" i="12"/>
  <c r="S223" i="12"/>
  <c r="T223" i="12"/>
  <c r="U223" i="12"/>
  <c r="V223" i="12"/>
  <c r="W223" i="12"/>
  <c r="X223" i="12"/>
  <c r="Y223" i="12"/>
  <c r="Z223" i="12"/>
  <c r="AA223" i="12"/>
  <c r="AB223" i="12"/>
  <c r="AC223" i="12"/>
  <c r="AD223" i="12"/>
  <c r="AE223" i="12"/>
  <c r="AF223" i="12"/>
  <c r="AG223" i="12"/>
  <c r="AH223" i="12"/>
  <c r="AI223" i="12"/>
  <c r="AJ223" i="12"/>
  <c r="AK223" i="12"/>
  <c r="AL223" i="12"/>
  <c r="AM223" i="12"/>
  <c r="AN223" i="12"/>
  <c r="AO223" i="12"/>
  <c r="AP223" i="12"/>
  <c r="AQ223" i="12"/>
  <c r="AR223" i="12"/>
  <c r="AS223" i="12"/>
  <c r="AT223" i="12"/>
  <c r="AU223" i="12"/>
  <c r="AV223" i="12"/>
  <c r="AW223" i="12"/>
  <c r="AX223" i="12"/>
  <c r="AY223" i="12"/>
  <c r="AZ223" i="12"/>
  <c r="BA223" i="12"/>
  <c r="BB223" i="12"/>
  <c r="BC223" i="12"/>
  <c r="BD223" i="12"/>
  <c r="BT8" i="1"/>
  <c r="BB8" i="1"/>
  <c r="N8" i="1"/>
  <c r="BR8" i="1"/>
  <c r="BI8" i="1"/>
  <c r="BA8" i="1"/>
  <c r="AS8" i="1"/>
  <c r="AK8" i="1"/>
  <c r="AC8" i="1"/>
  <c r="U8" i="1"/>
  <c r="M8" i="1"/>
  <c r="E8" i="1"/>
  <c r="BQ8" i="1"/>
  <c r="BH8" i="1"/>
  <c r="AZ8" i="1"/>
  <c r="AR8" i="1"/>
  <c r="AJ8" i="1"/>
  <c r="AB8" i="1"/>
  <c r="T8" i="1"/>
  <c r="L8" i="1"/>
  <c r="D8" i="1"/>
  <c r="BP8" i="1"/>
  <c r="BG8" i="1"/>
  <c r="AQ8" i="1"/>
  <c r="AI8" i="1"/>
  <c r="AA8" i="1"/>
  <c r="S8" i="1"/>
  <c r="K8" i="1"/>
  <c r="BO8" i="1"/>
  <c r="BF8" i="1"/>
  <c r="AP8" i="1"/>
  <c r="AH8" i="1"/>
  <c r="R8" i="1"/>
  <c r="B8" i="1"/>
  <c r="AY8" i="1"/>
  <c r="C8" i="1"/>
  <c r="AX8" i="1"/>
  <c r="Z8" i="1"/>
  <c r="J8" i="1"/>
  <c r="BN8" i="1"/>
  <c r="BE8" i="1"/>
  <c r="AW8" i="1"/>
  <c r="AO8" i="1"/>
  <c r="AG8" i="1"/>
  <c r="Y8" i="1"/>
  <c r="Q8" i="1"/>
  <c r="I8" i="1"/>
  <c r="BU8" i="1"/>
  <c r="BL8" i="1"/>
  <c r="BD8" i="1"/>
  <c r="AV8" i="1"/>
  <c r="AN8" i="1"/>
  <c r="AF8" i="1"/>
  <c r="X8" i="1"/>
  <c r="P8" i="1"/>
  <c r="H8" i="1"/>
  <c r="BK8" i="1"/>
  <c r="BC8" i="1"/>
  <c r="AU8" i="1"/>
  <c r="AM8" i="1"/>
  <c r="AE8" i="1"/>
  <c r="W8" i="1"/>
  <c r="O8" i="1"/>
  <c r="G8" i="1"/>
  <c r="BS8" i="1"/>
  <c r="BJ8" i="1"/>
  <c r="AT8" i="1"/>
  <c r="AL8" i="1"/>
  <c r="AD8" i="1"/>
  <c r="V8" i="1"/>
  <c r="F8" i="1"/>
  <c r="B223" i="163" l="1"/>
  <c r="C223" i="163"/>
  <c r="D223" i="163"/>
  <c r="E223" i="163"/>
  <c r="F223" i="163"/>
  <c r="B222" i="163" l="1"/>
  <c r="C222" i="163"/>
  <c r="D222" i="163"/>
  <c r="E222" i="163"/>
  <c r="F222" i="163"/>
  <c r="B222" i="12"/>
  <c r="C222" i="12"/>
  <c r="D222" i="12"/>
  <c r="E222" i="12"/>
  <c r="F222" i="12"/>
  <c r="G222" i="12"/>
  <c r="H222" i="12"/>
  <c r="I222" i="12"/>
  <c r="J222" i="12"/>
  <c r="K222" i="12"/>
  <c r="L222" i="12"/>
  <c r="M222" i="12"/>
  <c r="N222" i="12"/>
  <c r="O222" i="12"/>
  <c r="P222" i="12"/>
  <c r="Q222" i="12"/>
  <c r="R222" i="12"/>
  <c r="S222" i="12"/>
  <c r="T222" i="12"/>
  <c r="U222" i="12"/>
  <c r="V222" i="12"/>
  <c r="W222" i="12"/>
  <c r="X222" i="12"/>
  <c r="Y222" i="12"/>
  <c r="Z222" i="12"/>
  <c r="AA222" i="12"/>
  <c r="AB222" i="12"/>
  <c r="AC222" i="12"/>
  <c r="AD222" i="12"/>
  <c r="AE222" i="12"/>
  <c r="AF222" i="12"/>
  <c r="AG222" i="12"/>
  <c r="AH222" i="12"/>
  <c r="AI222" i="12"/>
  <c r="AJ222" i="12"/>
  <c r="AK222" i="12"/>
  <c r="AL222" i="12"/>
  <c r="AM222" i="12"/>
  <c r="AN222" i="12"/>
  <c r="AO222" i="12"/>
  <c r="AP222" i="12"/>
  <c r="AQ222" i="12"/>
  <c r="AR222" i="12"/>
  <c r="AS222" i="12"/>
  <c r="AT222" i="12"/>
  <c r="AU222" i="12"/>
  <c r="AV222" i="12"/>
  <c r="AW222" i="12"/>
  <c r="AX222" i="12"/>
  <c r="AY222" i="12"/>
  <c r="AZ222" i="12"/>
  <c r="BA222" i="12"/>
  <c r="BB222" i="12"/>
  <c r="BC222" i="12"/>
  <c r="BD222" i="12"/>
  <c r="B221" i="163"/>
  <c r="C221" i="163"/>
  <c r="D221" i="163"/>
  <c r="E221" i="163"/>
  <c r="F221" i="163"/>
  <c r="B221" i="12"/>
  <c r="C221" i="12"/>
  <c r="D221" i="12"/>
  <c r="E221" i="12"/>
  <c r="F221" i="12"/>
  <c r="G221" i="12"/>
  <c r="H221" i="12"/>
  <c r="I221" i="12"/>
  <c r="J221" i="12"/>
  <c r="K221" i="12"/>
  <c r="L221" i="12"/>
  <c r="M221" i="12"/>
  <c r="N221" i="12"/>
  <c r="O221" i="12"/>
  <c r="P221" i="12"/>
  <c r="Q221" i="12"/>
  <c r="R221" i="12"/>
  <c r="S221" i="12"/>
  <c r="T221" i="12"/>
  <c r="U221" i="12"/>
  <c r="V221" i="12"/>
  <c r="W221" i="12"/>
  <c r="X221" i="12"/>
  <c r="Y221" i="12"/>
  <c r="Z221" i="12"/>
  <c r="AA221" i="12"/>
  <c r="AB221" i="12"/>
  <c r="AC221" i="12"/>
  <c r="AD221" i="12"/>
  <c r="AE221" i="12"/>
  <c r="AF221" i="12"/>
  <c r="AG221" i="12"/>
  <c r="AH221" i="12"/>
  <c r="AI221" i="12"/>
  <c r="AJ221" i="12"/>
  <c r="AK221" i="12"/>
  <c r="AL221" i="12"/>
  <c r="AM221" i="12"/>
  <c r="AN221" i="12"/>
  <c r="AO221" i="12"/>
  <c r="AP221" i="12"/>
  <c r="AQ221" i="12"/>
  <c r="AR221" i="12"/>
  <c r="AS221" i="12"/>
  <c r="AT221" i="12"/>
  <c r="AU221" i="12"/>
  <c r="AV221" i="12"/>
  <c r="AW221" i="12"/>
  <c r="AX221" i="12"/>
  <c r="AY221" i="12"/>
  <c r="AZ221" i="12"/>
  <c r="BA221" i="12"/>
  <c r="BB221" i="12"/>
  <c r="BC221" i="12"/>
  <c r="BD221" i="12"/>
  <c r="B220" i="163"/>
  <c r="C220" i="163"/>
  <c r="D220" i="163"/>
  <c r="E220" i="163"/>
  <c r="F220" i="163"/>
  <c r="B220" i="12"/>
  <c r="C220" i="12"/>
  <c r="D220" i="12"/>
  <c r="E220" i="12"/>
  <c r="F220" i="12"/>
  <c r="G220" i="12"/>
  <c r="H220" i="12"/>
  <c r="I220" i="12"/>
  <c r="J220" i="12"/>
  <c r="K220" i="12"/>
  <c r="L220" i="12"/>
  <c r="M220" i="12"/>
  <c r="N220" i="12"/>
  <c r="O220" i="12"/>
  <c r="P220" i="12"/>
  <c r="Q220" i="12"/>
  <c r="R220" i="12"/>
  <c r="S220" i="12"/>
  <c r="T220" i="12"/>
  <c r="U220" i="12"/>
  <c r="V220" i="12"/>
  <c r="W220" i="12"/>
  <c r="X220" i="12"/>
  <c r="Y220" i="12"/>
  <c r="Z220" i="12"/>
  <c r="AA220" i="12"/>
  <c r="AB220" i="12"/>
  <c r="AC220" i="12"/>
  <c r="AD220" i="12"/>
  <c r="AE220" i="12"/>
  <c r="AF220" i="12"/>
  <c r="AG220" i="12"/>
  <c r="AH220" i="12"/>
  <c r="AI220" i="12"/>
  <c r="AJ220" i="12"/>
  <c r="AK220" i="12"/>
  <c r="AL220" i="12"/>
  <c r="AM220" i="12"/>
  <c r="AN220" i="12"/>
  <c r="AO220" i="12"/>
  <c r="AP220" i="12"/>
  <c r="AQ220" i="12"/>
  <c r="AR220" i="12"/>
  <c r="AS220" i="12"/>
  <c r="AT220" i="12"/>
  <c r="AU220" i="12"/>
  <c r="AV220" i="12"/>
  <c r="AW220" i="12"/>
  <c r="AX220" i="12"/>
  <c r="AY220" i="12"/>
  <c r="AZ220" i="12"/>
  <c r="BA220" i="12"/>
  <c r="BB220" i="12"/>
  <c r="BC220" i="12"/>
  <c r="BD220" i="12"/>
  <c r="B219" i="163"/>
  <c r="C219" i="163"/>
  <c r="D219" i="163"/>
  <c r="E219" i="163"/>
  <c r="F219" i="163"/>
  <c r="B219" i="12"/>
  <c r="C219" i="12"/>
  <c r="D219" i="12"/>
  <c r="E219" i="12"/>
  <c r="F219" i="12"/>
  <c r="G219" i="12"/>
  <c r="H219" i="12"/>
  <c r="I219" i="12"/>
  <c r="J219" i="12"/>
  <c r="K219" i="12"/>
  <c r="L219" i="12"/>
  <c r="M219" i="12"/>
  <c r="N219" i="12"/>
  <c r="O219" i="12"/>
  <c r="P219" i="12"/>
  <c r="Q219" i="12"/>
  <c r="R219" i="12"/>
  <c r="S219" i="12"/>
  <c r="T219" i="12"/>
  <c r="U219" i="12"/>
  <c r="V219" i="12"/>
  <c r="W219" i="12"/>
  <c r="X219" i="12"/>
  <c r="Y219" i="12"/>
  <c r="Z219" i="12"/>
  <c r="AA219" i="12"/>
  <c r="AB219" i="12"/>
  <c r="AC219" i="12"/>
  <c r="AD219" i="12"/>
  <c r="AE219" i="12"/>
  <c r="AF219" i="12"/>
  <c r="AG219" i="12"/>
  <c r="AH219" i="12"/>
  <c r="AI219" i="12"/>
  <c r="AJ219" i="12"/>
  <c r="AK219" i="12"/>
  <c r="AL219" i="12"/>
  <c r="AM219" i="12"/>
  <c r="AN219" i="12"/>
  <c r="AO219" i="12"/>
  <c r="AP219" i="12"/>
  <c r="AQ219" i="12"/>
  <c r="AR219" i="12"/>
  <c r="AS219" i="12"/>
  <c r="AT219" i="12"/>
  <c r="AU219" i="12"/>
  <c r="AV219" i="12"/>
  <c r="AW219" i="12"/>
  <c r="AX219" i="12"/>
  <c r="AY219" i="12"/>
  <c r="AZ219" i="12"/>
  <c r="BA219" i="12"/>
  <c r="BB219" i="12"/>
  <c r="BC219" i="12"/>
  <c r="BD219" i="12"/>
  <c r="B218" i="163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V218" i="12"/>
  <c r="W218" i="12"/>
  <c r="X218" i="12"/>
  <c r="Y218" i="12"/>
  <c r="Z218" i="12"/>
  <c r="AA218" i="12"/>
  <c r="AB218" i="12"/>
  <c r="AC218" i="12"/>
  <c r="AD218" i="12"/>
  <c r="AE218" i="12"/>
  <c r="AF218" i="12"/>
  <c r="AG218" i="12"/>
  <c r="AH218" i="12"/>
  <c r="AI218" i="12"/>
  <c r="AJ218" i="12"/>
  <c r="AK218" i="12"/>
  <c r="AL218" i="12"/>
  <c r="AM218" i="12"/>
  <c r="AN218" i="12"/>
  <c r="AO218" i="12"/>
  <c r="AP218" i="12"/>
  <c r="AQ218" i="12"/>
  <c r="AR218" i="12"/>
  <c r="AS218" i="12"/>
  <c r="AT218" i="12"/>
  <c r="AU218" i="12"/>
  <c r="AV218" i="12"/>
  <c r="AW218" i="12"/>
  <c r="AX218" i="12"/>
  <c r="AY218" i="12"/>
  <c r="AZ218" i="12"/>
  <c r="BA218" i="12"/>
  <c r="BB218" i="12"/>
  <c r="BC218" i="12"/>
  <c r="BD218" i="12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<sst xmlns="http://schemas.openxmlformats.org/spreadsheetml/2006/main" count="815" uniqueCount="284">
  <si>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</si>
  <si>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</si>
  <si>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</si>
  <si>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</si>
  <si>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</si>
  <si>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</si>
  <si>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</si>
  <si>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</si>
  <si>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</si>
  <si>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</si>
  <si>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</si>
  <si>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</si>
  <si>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</si>
  <si>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</si>
  <si>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</si>
  <si>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</si>
  <si>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</si>
  <si>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</si>
  <si>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</si>
  <si>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</si>
  <si>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</si>
  <si>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</si>
  <si>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</si>
  <si>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</si>
  <si>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</si>
  <si>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</si>
  <si>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</si>
  <si>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</si>
  <si>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</si>
  <si>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</si>
  <si>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</si>
  <si>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</si>
  <si>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</si>
  <si>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</si>
  <si>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</si>
  <si>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</si>
  <si>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</si>
  <si>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</si>
  <si>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</si>
  <si>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</si>
  <si>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</si>
  <si>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</si>
  <si>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</si>
  <si>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</si>
  <si>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</si>
  <si>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</si>
  <si>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</si>
  <si>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</si>
  <si>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</si>
  <si>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</si>
  <si>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</si>
  <si>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</si>
  <si>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</si>
  <si>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</si>
  <si>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</si>
  <si>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</si>
  <si>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</si>
  <si>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</si>
  <si>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</si>
  <si>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</si>
  <si>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</si>
  <si>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</si>
  <si>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</si>
  <si>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</si>
  <si>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</si>
  <si>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</si>
  <si>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</si>
  <si>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</si>
  <si>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</si>
  <si>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</si>
  <si>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</si>
  <si>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</si>
  <si>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</si>
  <si>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</si>
  <si>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</si>
  <si>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</si>
  <si>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</si>
  <si>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</si>
  <si>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</si>
  <si>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</si>
  <si>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</si>
  <si>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</si>
  <si>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</si>
  <si>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</si>
  <si>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</si>
  <si>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</si>
  <si>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</si>
  <si>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</si>
  <si>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</si>
  <si>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</si>
  <si>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</si>
  <si>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</si>
  <si>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</si>
  <si>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</si>
  <si>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</si>
  <si>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</si>
  <si>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</si>
  <si>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</si>
  <si>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</si>
  <si>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</si>
  <si>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</si>
  <si>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</si>
  <si>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</si>
  <si>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</si>
  <si>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</si>
  <si>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</si>
  <si>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</si>
  <si>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</si>
  <si>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</si>
  <si>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</si>
  <si>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</si>
  <si>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</si>
  <si>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</si>
  <si>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</si>
  <si>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</si>
  <si>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</si>
  <si>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</si>
  <si>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</si>
  <si>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</si>
  <si>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</si>
  <si>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</si>
  <si>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</si>
  <si>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</si>
  <si>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</si>
  <si>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</si>
  <si>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</si>
  <si>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</si>
  <si>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</si>
  <si>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</si>
  <si>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</si>
  <si>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</si>
  <si>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</si>
  <si>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</si>
  <si>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</si>
  <si>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</si>
  <si>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</si>
  <si>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</si>
  <si>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</si>
  <si>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</si>
  <si>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</si>
  <si>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</si>
  <si>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</si>
  <si>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</si>
  <si>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</si>
  <si>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</si>
  <si>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</si>
  <si>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</si>
  <si>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</si>
  <si>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</si>
  <si>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</si>
  <si>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</si>
  <si>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</si>
  <si>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</si>
  <si>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</si>
  <si>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</si>
  <si>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</si>
  <si>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</si>
  <si>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</si>
  <si>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</si>
  <si>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</si>
  <si>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</si>
  <si>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</si>
  <si>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</si>
  <si>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</si>
  <si>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</si>
  <si>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</si>
  <si>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</si>
  <si>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</si>
  <si>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</si>
  <si>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</si>
  <si>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</si>
  <si>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</si>
  <si>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</si>
  <si>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</si>
  <si>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</si>
  <si>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</si>
  <si>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</si>
  <si>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</si>
  <si>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</si>
  <si>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</si>
  <si>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</si>
  <si>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</si>
  <si>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</si>
  <si>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</si>
  <si>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</si>
  <si>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</si>
  <si>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</si>
  <si>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</si>
  <si>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</si>
  <si>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</si>
  <si>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</si>
  <si>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</si>
  <si>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</si>
  <si>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</si>
  <si>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</si>
  <si>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</si>
  <si>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</si>
  <si>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</si>
  <si>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</si>
  <si>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</si>
  <si>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</si>
  <si>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</si>
  <si>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</si>
  <si>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</si>
  <si>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</si>
  <si>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</si>
  <si>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</si>
  <si>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</si>
  <si>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</si>
  <si>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</si>
  <si>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</si>
  <si>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</si>
  <si>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</si>
  <si>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</si>
  <si>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</si>
  <si>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</si>
  <si>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</si>
  <si>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</si>
  <si>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</si>
  <si>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</si>
  <si>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</si>
  <si>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</si>
  <si>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</si>
  <si>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</si>
  <si>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</si>
  <si>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</si>
  <si>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</si>
  <si>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</si>
  <si>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</si>
  <si>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</si>
  <si>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</si>
  <si>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</si>
  <si>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</si>
  <si>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</si>
  <si>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</si>
  <si>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</si>
  <si>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</si>
  <si>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</si>
  <si>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</si>
  <si>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</si>
  <si>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</si>
  <si>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</si>
  <si>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</si>
  <si>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y captaciones a plazo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</si>
  <si>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</si>
  <si>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</si>
  <si>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</si>
  <si>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</si>
  <si>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</si>
  <si>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</si>
  <si>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</si>
  <si>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</si>
  <si>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</si>
  <si>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</si>
  <si>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</si>
  <si>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</si>
  <si>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</si>
  <si>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</si>
  <si>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</si>
  <si>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</si>
  <si>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</si>
  <si>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</si>
  <si>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</si>
  <si>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</si>
  <si>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</si>
  <si>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</si>
  <si>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</si>
  <si>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</si>
  <si>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</si>
  <si>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</si>
  <si>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</si>
  <si>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</si>
  <si>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Depósitos a plazo (DAP)</t>
  </si>
  <si>
    <t>DAP menor a 1 año</t>
  </si>
  <si>
    <t>DAP mayor a 1 año</t>
  </si>
  <si>
    <t>A1:A228</t>
  </si>
  <si>
    <t>2024</t>
  </si>
  <si>
    <t>$AJ$8</t>
  </si>
  <si>
    <t>$AK$8</t>
  </si>
  <si>
    <t>$AQ$8</t>
  </si>
  <si>
    <t>$AR$8</t>
  </si>
  <si>
    <t>$AS$8</t>
  </si>
  <si>
    <t>$AT$8</t>
  </si>
  <si>
    <t>$AU$8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</si>
</sst>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20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0" fontId="28" fillId="0" borderId="10" xfId="0" applyNumberFormat="1" applyFont="1" applyBorder="1"/>
    <xf numFmtId="2" fontId="0" fillId="0" borderId="0" xfId="0" applyNumberFormat="1"/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original'!$O$8:$O$1993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  <c:pt idx="212" formatCode="0.00">
                  <c:v>37.96</c:v>
                </c:pt>
                <c:pt idx="213" formatCode="0.00">
                  <c:v>38.15</c:v>
                </c:pt>
                <c:pt idx="214" formatCode="0.00">
                  <c:v>37.72</c:v>
                </c:pt>
                <c:pt idx="215" formatCode="0.00">
                  <c:v>37.49</c:v>
                </c:pt>
                <c:pt idx="216" formatCode="0.00">
                  <c:v>37.26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original'!$K$8:$K$1993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  <c:pt idx="212" formatCode="0.00">
                  <c:v>13.72</c:v>
                </c:pt>
                <c:pt idx="213" formatCode="0.00">
                  <c:v>12.47</c:v>
                </c:pt>
                <c:pt idx="214" formatCode="0.00">
                  <c:v>11.44</c:v>
                </c:pt>
                <c:pt idx="215" formatCode="0.00">
                  <c:v>9.4499999999999993</c:v>
                </c:pt>
                <c:pt idx="216" formatCode="0.00">
                  <c:v>12.81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original'!$M$8:$M$1993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  <c:pt idx="212" formatCode="0.00">
                  <c:v>17.37</c:v>
                </c:pt>
                <c:pt idx="213" formatCode="0.00">
                  <c:v>17.89</c:v>
                </c:pt>
                <c:pt idx="214" formatCode="0.00">
                  <c:v>17.78</c:v>
                </c:pt>
                <c:pt idx="215" formatCode="0.00">
                  <c:v>17.73</c:v>
                </c:pt>
                <c:pt idx="216" formatCode="0.00">
                  <c:v>17.329999999999998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original'!$I$8:$I$1993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  <c:pt idx="212" formatCode="0.00">
                  <c:v>33.72</c:v>
                </c:pt>
                <c:pt idx="213" formatCode="0.00">
                  <c:v>32.72</c:v>
                </c:pt>
                <c:pt idx="214" formatCode="0.00">
                  <c:v>33.229999999999997</c:v>
                </c:pt>
                <c:pt idx="215" formatCode="0.00">
                  <c:v>33.39</c:v>
                </c:pt>
                <c:pt idx="216" formatCode="0.00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original'!$G$8:$G$1993</c:f>
              <c:numCache>
                <c:formatCode>0.0</c:formatCode>
                <c:ptCount val="19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  <c:pt idx="212">
                  <c:v>28.98</c:v>
                </c:pt>
                <c:pt idx="213">
                  <c:v>27.86</c:v>
                </c:pt>
                <c:pt idx="214">
                  <c:v>27.5</c:v>
                </c:pt>
                <c:pt idx="215">
                  <c:v>27.58</c:v>
                </c:pt>
                <c:pt idx="216">
                  <c:v>27.96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4.6062010195765302</c:v>
                </c:pt>
                <c:pt idx="197">
                  <c:v>4.2321196110554054</c:v>
                </c:pt>
                <c:pt idx="198">
                  <c:v>3.8258568858210809</c:v>
                </c:pt>
                <c:pt idx="199">
                  <c:v>3.8465281747008642</c:v>
                </c:pt>
                <c:pt idx="200">
                  <c:v>4.2829588139029529</c:v>
                </c:pt>
                <c:pt idx="201">
                  <c:v>4.1756699202418996</c:v>
                </c:pt>
                <c:pt idx="202">
                  <c:v>3.6186180891111199</c:v>
                </c:pt>
                <c:pt idx="203">
                  <c:v>3.633101070747581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  <c:pt idx="197">
                  <c:v>-1.6372648288664129</c:v>
                </c:pt>
                <c:pt idx="198">
                  <c:v>-0.60099686401983898</c:v>
                </c:pt>
                <c:pt idx="199">
                  <c:v>0.22541628670038324</c:v>
                </c:pt>
                <c:pt idx="200">
                  <c:v>1.1247518376541696</c:v>
                </c:pt>
                <c:pt idx="201">
                  <c:v>1.3046975425379899</c:v>
                </c:pt>
                <c:pt idx="202">
                  <c:v>1.5114559921872062</c:v>
                </c:pt>
                <c:pt idx="203">
                  <c:v>2.2579352933688503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-0.35234357343831318</c:v>
                </c:pt>
                <c:pt idx="197">
                  <c:v>-1.578316924153929</c:v>
                </c:pt>
                <c:pt idx="198">
                  <c:v>-1.070670834831652</c:v>
                </c:pt>
                <c:pt idx="199">
                  <c:v>-0.46593789378753908</c:v>
                </c:pt>
                <c:pt idx="200">
                  <c:v>-0.82710445027045043</c:v>
                </c:pt>
                <c:pt idx="201">
                  <c:v>-0.71733160413990249</c:v>
                </c:pt>
                <c:pt idx="202">
                  <c:v>-0.5128755984617035</c:v>
                </c:pt>
                <c:pt idx="203">
                  <c:v>-4.2130938465206935E-2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  <c:pt idx="197">
                  <c:v>1.4300373514975242</c:v>
                </c:pt>
                <c:pt idx="198">
                  <c:v>1.7988871951238945</c:v>
                </c:pt>
                <c:pt idx="199">
                  <c:v>1.5688268307266131</c:v>
                </c:pt>
                <c:pt idx="200">
                  <c:v>1.6523854941643334</c:v>
                </c:pt>
                <c:pt idx="201">
                  <c:v>2.0998127586785005</c:v>
                </c:pt>
                <c:pt idx="202">
                  <c:v>2.2040175110141424</c:v>
                </c:pt>
                <c:pt idx="203">
                  <c:v>1.9674718099920967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  <c:pt idx="197">
                  <c:v>-4.2003505802701143E-3</c:v>
                </c:pt>
                <c:pt idx="198">
                  <c:v>-4.5012211261535621E-3</c:v>
                </c:pt>
                <c:pt idx="199">
                  <c:v>-4.8686270268366912E-3</c:v>
                </c:pt>
                <c:pt idx="200">
                  <c:v>-4.7091992623393966E-3</c:v>
                </c:pt>
                <c:pt idx="201">
                  <c:v>-4.6945642147331991E-3</c:v>
                </c:pt>
                <c:pt idx="202">
                  <c:v>-4.7837050028030452E-3</c:v>
                </c:pt>
                <c:pt idx="203">
                  <c:v>-4.8716626027527831E-3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9.9961095415850396E-2</c:v>
                </c:pt>
                <c:pt idx="197">
                  <c:v>7.0039589710167521E-2</c:v>
                </c:pt>
                <c:pt idx="198">
                  <c:v>3.6485556696708145E-2</c:v>
                </c:pt>
                <c:pt idx="199">
                  <c:v>5.9230950638831187E-2</c:v>
                </c:pt>
                <c:pt idx="200">
                  <c:v>8.3328804315993807E-2</c:v>
                </c:pt>
                <c:pt idx="201">
                  <c:v>7.1384694976998009E-2</c:v>
                </c:pt>
                <c:pt idx="202">
                  <c:v>-1.1562604713387641E-2</c:v>
                </c:pt>
                <c:pt idx="203">
                  <c:v>-7.858776880284582E-2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1.443219612855249</c:v>
                </c:pt>
                <c:pt idx="197">
                  <c:v>1.3123871536210221</c:v>
                </c:pt>
                <c:pt idx="198">
                  <c:v>1.1178556477746262</c:v>
                </c:pt>
                <c:pt idx="199">
                  <c:v>1.0046027770086507</c:v>
                </c:pt>
                <c:pt idx="200">
                  <c:v>0.8854252228305487</c:v>
                </c:pt>
                <c:pt idx="201">
                  <c:v>0.76582549298370084</c:v>
                </c:pt>
                <c:pt idx="202">
                  <c:v>0.69359888501309686</c:v>
                </c:pt>
                <c:pt idx="203">
                  <c:v>0.64224201609857101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-1.1384355246344897</c:v>
                </c:pt>
                <c:pt idx="197">
                  <c:v>-0.95915293749386321</c:v>
                </c:pt>
                <c:pt idx="198">
                  <c:v>-1.0258053524148554</c:v>
                </c:pt>
                <c:pt idx="199">
                  <c:v>-1.5719182713425421</c:v>
                </c:pt>
                <c:pt idx="200">
                  <c:v>-1.8656337759194068</c:v>
                </c:pt>
                <c:pt idx="201">
                  <c:v>-1.8919692011492513</c:v>
                </c:pt>
                <c:pt idx="202">
                  <c:v>-1.3121594579732498</c:v>
                </c:pt>
                <c:pt idx="203">
                  <c:v>-1.5845774883786077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-0.19230353562389296</c:v>
                </c:pt>
                <c:pt idx="196">
                  <c:v>-0.17898620671554683</c:v>
                </c:pt>
                <c:pt idx="197">
                  <c:v>-0.16779124396841455</c:v>
                </c:pt>
                <c:pt idx="198">
                  <c:v>-0.13189876750842505</c:v>
                </c:pt>
                <c:pt idx="199">
                  <c:v>-0.11595203755290555</c:v>
                </c:pt>
                <c:pt idx="200">
                  <c:v>-0.11525977961028391</c:v>
                </c:pt>
                <c:pt idx="201">
                  <c:v>-0.10552867616824568</c:v>
                </c:pt>
                <c:pt idx="202">
                  <c:v>-8.1814845195869221E-2</c:v>
                </c:pt>
                <c:pt idx="203">
                  <c:v>-6.7125881676216428E-2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5.3329103351999407</c:v>
                </c:pt>
                <c:pt idx="196">
                  <c:v>4.6620926238867639</c:v>
                </c:pt>
                <c:pt idx="197">
                  <c:v>2.6978574208210517</c:v>
                </c:pt>
                <c:pt idx="198">
                  <c:v>3.9452122455156053</c:v>
                </c:pt>
                <c:pt idx="199">
                  <c:v>4.5459281900656663</c:v>
                </c:pt>
                <c:pt idx="200">
                  <c:v>5.21614296780551</c:v>
                </c:pt>
                <c:pt idx="201">
                  <c:v>5.6978663637469822</c:v>
                </c:pt>
                <c:pt idx="202">
                  <c:v>6.104494265978559</c:v>
                </c:pt>
                <c:pt idx="203">
                  <c:v>6.7234564502814749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-5.9832944994876316</c:v>
                </c:pt>
                <c:pt idx="197">
                  <c:v>-4.98264735297799</c:v>
                </c:pt>
                <c:pt idx="198">
                  <c:v>-3.7256221183578266</c:v>
                </c:pt>
                <c:pt idx="199">
                  <c:v>-2.9790134360648368</c:v>
                </c:pt>
                <c:pt idx="200">
                  <c:v>-2.2045802602716811</c:v>
                </c:pt>
                <c:pt idx="201">
                  <c:v>-1.4839846629522484</c:v>
                </c:pt>
                <c:pt idx="202">
                  <c:v>-0.89734746260166443</c:v>
                </c:pt>
                <c:pt idx="203">
                  <c:v>-0.17674372836831659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-0.4846617382252752</c:v>
                </c:pt>
                <c:pt idx="197">
                  <c:v>-0.49184637346725246</c:v>
                </c:pt>
                <c:pt idx="198">
                  <c:v>-0.50362055416350082</c:v>
                </c:pt>
                <c:pt idx="199">
                  <c:v>-0.45919131849919437</c:v>
                </c:pt>
                <c:pt idx="200">
                  <c:v>-0.43657662068609215</c:v>
                </c:pt>
                <c:pt idx="201">
                  <c:v>-0.38135736799522413</c:v>
                </c:pt>
                <c:pt idx="202">
                  <c:v>-0.31890282100872586</c:v>
                </c:pt>
                <c:pt idx="203">
                  <c:v>-0.27772599305813561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6.6861593469498562E-2</c:v>
                </c:pt>
                <c:pt idx="197">
                  <c:v>1.3491843997948876E-2</c:v>
                </c:pt>
                <c:pt idx="198">
                  <c:v>0.28621850086862349</c:v>
                </c:pt>
                <c:pt idx="199">
                  <c:v>1.225080503144353</c:v>
                </c:pt>
                <c:pt idx="200">
                  <c:v>1.815621324925708</c:v>
                </c:pt>
                <c:pt idx="201">
                  <c:v>2.2730503502122414</c:v>
                </c:pt>
                <c:pt idx="202">
                  <c:v>1.9716372163713227</c:v>
                </c:pt>
                <c:pt idx="203">
                  <c:v>2.460372941114739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0.24865328969775999</c:v>
                </c:pt>
                <c:pt idx="197">
                  <c:v>0.20640962415278491</c:v>
                </c:pt>
                <c:pt idx="198">
                  <c:v>0.17475759429103718</c:v>
                </c:pt>
                <c:pt idx="199">
                  <c:v>0.19017321310832655</c:v>
                </c:pt>
                <c:pt idx="200">
                  <c:v>0.19481877217448315</c:v>
                </c:pt>
                <c:pt idx="201">
                  <c:v>0.20339573300650313</c:v>
                </c:pt>
                <c:pt idx="202">
                  <c:v>0.19370379242065991</c:v>
                </c:pt>
                <c:pt idx="203">
                  <c:v>0.18042410351625671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1'!$AE$3</c:f>
              <c:strCache>
                <c:ptCount val="1"/>
                <c:pt idx="0">
                  <c:v>DAP menor a 1 año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2.8372477707442041</c:v>
                </c:pt>
                <c:pt idx="24">
                  <c:v>5.7756614277243798</c:v>
                </c:pt>
                <c:pt idx="25">
                  <c:v>7.5839377726520532</c:v>
                </c:pt>
                <c:pt idx="26">
                  <c:v>7.3518281391353506</c:v>
                </c:pt>
                <c:pt idx="27">
                  <c:v>7.852497125762147</c:v>
                </c:pt>
                <c:pt idx="28">
                  <c:v>7.3155625570009128</c:v>
                </c:pt>
                <c:pt idx="29">
                  <c:v>6.3580414782770509</c:v>
                </c:pt>
                <c:pt idx="30">
                  <c:v>5.8166126532044231</c:v>
                </c:pt>
                <c:pt idx="31">
                  <c:v>5.6167256978771283</c:v>
                </c:pt>
                <c:pt idx="32">
                  <c:v>2.557180099017978</c:v>
                </c:pt>
                <c:pt idx="33">
                  <c:v>-0.75191328519616818</c:v>
                </c:pt>
                <c:pt idx="34">
                  <c:v>-0.71296189190671289</c:v>
                </c:pt>
                <c:pt idx="35">
                  <c:v>-0.8082833138197737</c:v>
                </c:pt>
                <c:pt idx="36">
                  <c:v>-0.74957940002091283</c:v>
                </c:pt>
                <c:pt idx="37">
                  <c:v>0.24933796347506051</c:v>
                </c:pt>
                <c:pt idx="38">
                  <c:v>0.10734077445937762</c:v>
                </c:pt>
                <c:pt idx="39">
                  <c:v>0.53260690243010378</c:v>
                </c:pt>
                <c:pt idx="40">
                  <c:v>1.0108535528794129</c:v>
                </c:pt>
                <c:pt idx="41">
                  <c:v>0.63331267653257706</c:v>
                </c:pt>
                <c:pt idx="42">
                  <c:v>1.8655236512994386</c:v>
                </c:pt>
                <c:pt idx="43">
                  <c:v>2.81885884167581</c:v>
                </c:pt>
                <c:pt idx="44">
                  <c:v>4.0576523039455603</c:v>
                </c:pt>
                <c:pt idx="45">
                  <c:v>6.5827367399465677</c:v>
                </c:pt>
                <c:pt idx="46">
                  <c:v>6.8142414393035518</c:v>
                </c:pt>
                <c:pt idx="47">
                  <c:v>7.4775759210750596</c:v>
                </c:pt>
                <c:pt idx="48">
                  <c:v>8.0298509586995745</c:v>
                </c:pt>
                <c:pt idx="49">
                  <c:v>8.2814476002930952</c:v>
                </c:pt>
                <c:pt idx="50">
                  <c:v>9.4434592806202957</c:v>
                </c:pt>
                <c:pt idx="51">
                  <c:v>9.1515544046489801</c:v>
                </c:pt>
                <c:pt idx="52">
                  <c:v>8.9863203530017213</c:v>
                </c:pt>
                <c:pt idx="53">
                  <c:v>9.9767633087392689</c:v>
                </c:pt>
                <c:pt idx="54">
                  <c:v>11.740043294573843</c:v>
                </c:pt>
                <c:pt idx="55">
                  <c:v>13.094619996841271</c:v>
                </c:pt>
                <c:pt idx="56">
                  <c:v>13.1242715269548</c:v>
                </c:pt>
                <c:pt idx="57">
                  <c:v>12.020996675605939</c:v>
                </c:pt>
                <c:pt idx="58">
                  <c:v>10.853873139751682</c:v>
                </c:pt>
                <c:pt idx="59">
                  <c:v>9.1617035331422301</c:v>
                </c:pt>
                <c:pt idx="60">
                  <c:v>8.2048156414012681</c:v>
                </c:pt>
                <c:pt idx="61">
                  <c:v>7.8487005820163391</c:v>
                </c:pt>
                <c:pt idx="62">
                  <c:v>7.5321075273889306</c:v>
                </c:pt>
                <c:pt idx="63">
                  <c:v>8.4282390986284703</c:v>
                </c:pt>
                <c:pt idx="64">
                  <c:v>9.9414386848111107</c:v>
                </c:pt>
                <c:pt idx="65">
                  <c:v>11.030454103487921</c:v>
                </c:pt>
                <c:pt idx="66">
                  <c:v>10.059131786039352</c:v>
                </c:pt>
                <c:pt idx="67">
                  <c:v>8.587401605163798</c:v>
                </c:pt>
                <c:pt idx="68">
                  <c:v>7.7626342023392123</c:v>
                </c:pt>
                <c:pt idx="69">
                  <c:v>7.3923179944669499</c:v>
                </c:pt>
                <c:pt idx="70">
                  <c:v>7.201257206604148</c:v>
                </c:pt>
                <c:pt idx="71">
                  <c:v>7.5276608233707067</c:v>
                </c:pt>
                <c:pt idx="72">
                  <c:v>7.269440337099069</c:v>
                </c:pt>
                <c:pt idx="73">
                  <c:v>6.8340849256780443</c:v>
                </c:pt>
                <c:pt idx="74">
                  <c:v>6.2504663774226357</c:v>
                </c:pt>
                <c:pt idx="75">
                  <c:v>5.0974780976735641</c:v>
                </c:pt>
                <c:pt idx="76">
                  <c:v>3.8665032245291253</c:v>
                </c:pt>
                <c:pt idx="77">
                  <c:v>2.3543174848492603</c:v>
                </c:pt>
                <c:pt idx="78">
                  <c:v>1.6543141923323359</c:v>
                </c:pt>
                <c:pt idx="79">
                  <c:v>1.0573622223347026</c:v>
                </c:pt>
                <c:pt idx="80">
                  <c:v>0.7318875915112133</c:v>
                </c:pt>
                <c:pt idx="81">
                  <c:v>8.9421129027796781E-2</c:v>
                </c:pt>
                <c:pt idx="82">
                  <c:v>-0.76857084034043843</c:v>
                </c:pt>
                <c:pt idx="83">
                  <c:v>-0.61797859039132585</c:v>
                </c:pt>
                <c:pt idx="84">
                  <c:v>0.23583270313086618</c:v>
                </c:pt>
                <c:pt idx="85">
                  <c:v>0.52021405948880284</c:v>
                </c:pt>
                <c:pt idx="86">
                  <c:v>-0.34894596364652397</c:v>
                </c:pt>
                <c:pt idx="87">
                  <c:v>-2.0551718654372175</c:v>
                </c:pt>
                <c:pt idx="88">
                  <c:v>-2.9625246962004739</c:v>
                </c:pt>
                <c:pt idx="89">
                  <c:v>-2.4349986669102219</c:v>
                </c:pt>
                <c:pt idx="90">
                  <c:v>-2.4540552526441348</c:v>
                </c:pt>
                <c:pt idx="91">
                  <c:v>-2.44715012067432</c:v>
                </c:pt>
                <c:pt idx="92">
                  <c:v>-1.7879314542304412</c:v>
                </c:pt>
                <c:pt idx="93">
                  <c:v>0.30098571801421686</c:v>
                </c:pt>
                <c:pt idx="94">
                  <c:v>2.0842601872413375</c:v>
                </c:pt>
                <c:pt idx="95">
                  <c:v>1.9726269731488639</c:v>
                </c:pt>
                <c:pt idx="96">
                  <c:v>1.5665791149794936</c:v>
                </c:pt>
                <c:pt idx="97">
                  <c:v>1.8791885942926394</c:v>
                </c:pt>
                <c:pt idx="98">
                  <c:v>3.2423046467197718</c:v>
                </c:pt>
                <c:pt idx="99">
                  <c:v>4.2487691223691932</c:v>
                </c:pt>
                <c:pt idx="100">
                  <c:v>4.5032894752327755</c:v>
                </c:pt>
                <c:pt idx="101">
                  <c:v>4.9098760569625481</c:v>
                </c:pt>
                <c:pt idx="102">
                  <c:v>5.114480156240627</c:v>
                </c:pt>
                <c:pt idx="103">
                  <c:v>5.1181154612525459</c:v>
                </c:pt>
                <c:pt idx="104">
                  <c:v>5.0931773329964898</c:v>
                </c:pt>
                <c:pt idx="105">
                  <c:v>3.6835840003487927</c:v>
                </c:pt>
                <c:pt idx="106">
                  <c:v>2.494324304424993</c:v>
                </c:pt>
                <c:pt idx="107">
                  <c:v>2.5485900209304306</c:v>
                </c:pt>
                <c:pt idx="108">
                  <c:v>2.5623032387728131</c:v>
                </c:pt>
                <c:pt idx="109">
                  <c:v>2.3330881749006038</c:v>
                </c:pt>
                <c:pt idx="110">
                  <c:v>2.112549971064098</c:v>
                </c:pt>
                <c:pt idx="111">
                  <c:v>3.0803186087440739</c:v>
                </c:pt>
                <c:pt idx="112">
                  <c:v>4.3294504137474625</c:v>
                </c:pt>
                <c:pt idx="113">
                  <c:v>3.5618429379685721</c:v>
                </c:pt>
                <c:pt idx="114">
                  <c:v>2.900440997570449</c:v>
                </c:pt>
                <c:pt idx="115">
                  <c:v>3.5246270629862453</c:v>
                </c:pt>
                <c:pt idx="116">
                  <c:v>3.7957423745617347</c:v>
                </c:pt>
                <c:pt idx="117">
                  <c:v>3.3956392271035631</c:v>
                </c:pt>
                <c:pt idx="118">
                  <c:v>2.9363980244505306</c:v>
                </c:pt>
                <c:pt idx="119">
                  <c:v>1.4605037465275879</c:v>
                </c:pt>
                <c:pt idx="120">
                  <c:v>0.19900408092643512</c:v>
                </c:pt>
                <c:pt idx="121">
                  <c:v>0.76308869368896159</c:v>
                </c:pt>
                <c:pt idx="122">
                  <c:v>-0.83275620891553892</c:v>
                </c:pt>
                <c:pt idx="123">
                  <c:v>-1.6962704207807582</c:v>
                </c:pt>
                <c:pt idx="124">
                  <c:v>-2.8328372084654854</c:v>
                </c:pt>
                <c:pt idx="125">
                  <c:v>-2.2200426084578222</c:v>
                </c:pt>
                <c:pt idx="126">
                  <c:v>-0.43608113711377622</c:v>
                </c:pt>
                <c:pt idx="127">
                  <c:v>-5.9913359139030606E-2</c:v>
                </c:pt>
                <c:pt idx="128">
                  <c:v>-0.17217910150644147</c:v>
                </c:pt>
                <c:pt idx="129">
                  <c:v>1.0653608131783969</c:v>
                </c:pt>
                <c:pt idx="130">
                  <c:v>2.2065481494919807</c:v>
                </c:pt>
                <c:pt idx="131">
                  <c:v>3.8073811099515078</c:v>
                </c:pt>
                <c:pt idx="132">
                  <c:v>3.9429360803983768</c:v>
                </c:pt>
                <c:pt idx="133">
                  <c:v>3.3228679743413427</c:v>
                </c:pt>
                <c:pt idx="134">
                  <c:v>4.6471442274775958</c:v>
                </c:pt>
                <c:pt idx="135">
                  <c:v>5.0778436746307998</c:v>
                </c:pt>
                <c:pt idx="136">
                  <c:v>6.413495309570755</c:v>
                </c:pt>
                <c:pt idx="137">
                  <c:v>5.6449275544470483</c:v>
                </c:pt>
                <c:pt idx="138">
                  <c:v>4.2487015221559821</c:v>
                </c:pt>
                <c:pt idx="139">
                  <c:v>3.585946027929745</c:v>
                </c:pt>
                <c:pt idx="140">
                  <c:v>2.7312192844722394</c:v>
                </c:pt>
                <c:pt idx="141">
                  <c:v>2.4895484638070005</c:v>
                </c:pt>
                <c:pt idx="142">
                  <c:v>2.4418770169738182</c:v>
                </c:pt>
                <c:pt idx="143">
                  <c:v>1.8416538329633447</c:v>
                </c:pt>
                <c:pt idx="144">
                  <c:v>2.2870299782725181</c:v>
                </c:pt>
                <c:pt idx="145">
                  <c:v>2.1296964011923381</c:v>
                </c:pt>
                <c:pt idx="146">
                  <c:v>2.303570813587275</c:v>
                </c:pt>
                <c:pt idx="147">
                  <c:v>2.4661005697821627</c:v>
                </c:pt>
                <c:pt idx="148">
                  <c:v>1.730722326145558</c:v>
                </c:pt>
                <c:pt idx="149">
                  <c:v>1.786993410154448</c:v>
                </c:pt>
                <c:pt idx="150">
                  <c:v>1.9824087855794399</c:v>
                </c:pt>
                <c:pt idx="151">
                  <c:v>2.1887948457914912</c:v>
                </c:pt>
                <c:pt idx="152">
                  <c:v>2.2444878648880628</c:v>
                </c:pt>
                <c:pt idx="153">
                  <c:v>2.0424116047469112</c:v>
                </c:pt>
                <c:pt idx="154">
                  <c:v>2.023514456208638</c:v>
                </c:pt>
                <c:pt idx="155">
                  <c:v>1.3563551275411794</c:v>
                </c:pt>
                <c:pt idx="156">
                  <c:v>1.8173085919647729</c:v>
                </c:pt>
                <c:pt idx="157">
                  <c:v>3.1139615153407103</c:v>
                </c:pt>
                <c:pt idx="158">
                  <c:v>3.8347824568086435</c:v>
                </c:pt>
                <c:pt idx="159">
                  <c:v>1.6525840562240446</c:v>
                </c:pt>
                <c:pt idx="160">
                  <c:v>-8.4896885694963967E-2</c:v>
                </c:pt>
                <c:pt idx="161">
                  <c:v>-1.5410167090944722</c:v>
                </c:pt>
                <c:pt idx="162">
                  <c:v>-3.3670097877408733</c:v>
                </c:pt>
                <c:pt idx="163">
                  <c:v>-5.1182575588171435</c:v>
                </c:pt>
                <c:pt idx="164">
                  <c:v>-5.4611591658151903</c:v>
                </c:pt>
                <c:pt idx="165">
                  <c:v>-5.6437908449923562</c:v>
                </c:pt>
                <c:pt idx="166">
                  <c:v>-5.8696590806430269</c:v>
                </c:pt>
                <c:pt idx="167">
                  <c:v>-5.0202883624381913</c:v>
                </c:pt>
                <c:pt idx="168">
                  <c:v>-5.2273836009461414</c:v>
                </c:pt>
                <c:pt idx="169">
                  <c:v>-6.5341298284453666</c:v>
                </c:pt>
                <c:pt idx="170">
                  <c:v>-7.3309340267673511</c:v>
                </c:pt>
                <c:pt idx="171">
                  <c:v>-5.860610762616508</c:v>
                </c:pt>
                <c:pt idx="172">
                  <c:v>-5.0015507379935702</c:v>
                </c:pt>
                <c:pt idx="173">
                  <c:v>-3.8106753256970922</c:v>
                </c:pt>
                <c:pt idx="174">
                  <c:v>-2.1037887352237097</c:v>
                </c:pt>
                <c:pt idx="175">
                  <c:v>-0.82815491639804717</c:v>
                </c:pt>
                <c:pt idx="176">
                  <c:v>-4.7444160246730864E-2</c:v>
                </c:pt>
                <c:pt idx="177">
                  <c:v>-0.63461794095377166</c:v>
                </c:pt>
                <c:pt idx="178">
                  <c:v>-1.3077577234217019</c:v>
                </c:pt>
                <c:pt idx="179">
                  <c:v>-1.3358869835094322</c:v>
                </c:pt>
                <c:pt idx="180">
                  <c:v>-0.93575937675526577</c:v>
                </c:pt>
                <c:pt idx="181">
                  <c:v>-3.1185438679688492E-2</c:v>
                </c:pt>
                <c:pt idx="182">
                  <c:v>0.44895801588916634</c:v>
                </c:pt>
                <c:pt idx="183">
                  <c:v>1.4868950101462897</c:v>
                </c:pt>
                <c:pt idx="184">
                  <c:v>2.9620769851359636</c:v>
                </c:pt>
                <c:pt idx="185">
                  <c:v>3.8162378132923642</c:v>
                </c:pt>
                <c:pt idx="186">
                  <c:v>4.4269512159296802</c:v>
                </c:pt>
                <c:pt idx="187">
                  <c:v>4.8366949948787177</c:v>
                </c:pt>
                <c:pt idx="188">
                  <c:v>4.9351750309482973</c:v>
                </c:pt>
                <c:pt idx="189">
                  <c:v>6.1390179057259529</c:v>
                </c:pt>
                <c:pt idx="190">
                  <c:v>6.6624389456649684</c:v>
                </c:pt>
                <c:pt idx="191">
                  <c:v>7.7949755508439829</c:v>
                </c:pt>
                <c:pt idx="192">
                  <c:v>8.0058599369028727</c:v>
                </c:pt>
                <c:pt idx="193">
                  <c:v>8.7799111300381654</c:v>
                </c:pt>
                <c:pt idx="194">
                  <c:v>9.0240210721955645</c:v>
                </c:pt>
                <c:pt idx="195">
                  <c:v>8.3161262446741713</c:v>
                </c:pt>
                <c:pt idx="196">
                  <c:v>8.6341283161190585</c:v>
                </c:pt>
                <c:pt idx="197">
                  <c:v>8.7395571640343341</c:v>
                </c:pt>
                <c:pt idx="198">
                  <c:v>7.8616163561555323</c:v>
                </c:pt>
                <c:pt idx="199">
                  <c:v>6.9252770554383707</c:v>
                </c:pt>
                <c:pt idx="200">
                  <c:v>6.8652051465478667</c:v>
                </c:pt>
                <c:pt idx="201">
                  <c:v>6.1700396564646178</c:v>
                </c:pt>
                <c:pt idx="202">
                  <c:v>5.6402059419506543</c:v>
                </c:pt>
                <c:pt idx="203">
                  <c:v>4.6570482256216881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8"/>
          <c:order val="6"/>
          <c:tx>
            <c:strRef>
              <c:f>'Base gráficos 1'!$AF$3</c:f>
              <c:strCache>
                <c:ptCount val="1"/>
                <c:pt idx="0">
                  <c:v>DAP mayor a 1 año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7.4932699978611632</c:v>
                </c:pt>
                <c:pt idx="24">
                  <c:v>2.915426189169394</c:v>
                </c:pt>
                <c:pt idx="25">
                  <c:v>-1.5099533921020067</c:v>
                </c:pt>
                <c:pt idx="26">
                  <c:v>-3.2074774331265492</c:v>
                </c:pt>
                <c:pt idx="27">
                  <c:v>-4.6046381176329687</c:v>
                </c:pt>
                <c:pt idx="28">
                  <c:v>-4.6108942052152546</c:v>
                </c:pt>
                <c:pt idx="29">
                  <c:v>-3.6902625328842591</c:v>
                </c:pt>
                <c:pt idx="30">
                  <c:v>-3.5319337711995775</c:v>
                </c:pt>
                <c:pt idx="31">
                  <c:v>-5.3142632866374298</c:v>
                </c:pt>
                <c:pt idx="32">
                  <c:v>-6.0694287740155239</c:v>
                </c:pt>
                <c:pt idx="33">
                  <c:v>-5.9605130029489661</c:v>
                </c:pt>
                <c:pt idx="34">
                  <c:v>-6.607812798143339</c:v>
                </c:pt>
                <c:pt idx="35">
                  <c:v>-5.8963587748281627</c:v>
                </c:pt>
                <c:pt idx="36">
                  <c:v>-4.661827845448169</c:v>
                </c:pt>
                <c:pt idx="37">
                  <c:v>-3.9393870451301125</c:v>
                </c:pt>
                <c:pt idx="38">
                  <c:v>-2.9837283353929545</c:v>
                </c:pt>
                <c:pt idx="39">
                  <c:v>-2.3598208982405104</c:v>
                </c:pt>
                <c:pt idx="40">
                  <c:v>-2.8472549584724391</c:v>
                </c:pt>
                <c:pt idx="41">
                  <c:v>-3.643760314364866</c:v>
                </c:pt>
                <c:pt idx="42">
                  <c:v>-5.0864069083429655</c:v>
                </c:pt>
                <c:pt idx="43">
                  <c:v>-5.0611602084195528</c:v>
                </c:pt>
                <c:pt idx="44">
                  <c:v>-4.3332970010484066</c:v>
                </c:pt>
                <c:pt idx="45">
                  <c:v>-4.4910312318519159</c:v>
                </c:pt>
                <c:pt idx="46">
                  <c:v>-4.0668271313702853</c:v>
                </c:pt>
                <c:pt idx="47">
                  <c:v>-4.6537814088786558</c:v>
                </c:pt>
                <c:pt idx="48">
                  <c:v>-5.1803657069110232</c:v>
                </c:pt>
                <c:pt idx="49">
                  <c:v>-4.9829813179638851</c:v>
                </c:pt>
                <c:pt idx="50">
                  <c:v>-5.0116705120892684</c:v>
                </c:pt>
                <c:pt idx="51">
                  <c:v>-3.8900221260656056</c:v>
                </c:pt>
                <c:pt idx="52">
                  <c:v>-1.9857342373927467</c:v>
                </c:pt>
                <c:pt idx="53">
                  <c:v>-0.62417441505547366</c:v>
                </c:pt>
                <c:pt idx="54">
                  <c:v>0.78961828583638216</c:v>
                </c:pt>
                <c:pt idx="55">
                  <c:v>1.7919564424356702</c:v>
                </c:pt>
                <c:pt idx="56">
                  <c:v>2.3380997828145298</c:v>
                </c:pt>
                <c:pt idx="57">
                  <c:v>3.6345513082092835</c:v>
                </c:pt>
                <c:pt idx="58">
                  <c:v>5.2063199728396059</c:v>
                </c:pt>
                <c:pt idx="59">
                  <c:v>6.2128024394666159</c:v>
                </c:pt>
                <c:pt idx="60">
                  <c:v>6.5274550526401924</c:v>
                </c:pt>
                <c:pt idx="61">
                  <c:v>6.8141305055417813</c:v>
                </c:pt>
                <c:pt idx="62">
                  <c:v>7.2688361391136054</c:v>
                </c:pt>
                <c:pt idx="63">
                  <c:v>6.7597010877831183</c:v>
                </c:pt>
                <c:pt idx="64">
                  <c:v>5.7589083001686241</c:v>
                </c:pt>
                <c:pt idx="65">
                  <c:v>4.3830397067829932</c:v>
                </c:pt>
                <c:pt idx="66">
                  <c:v>3.0453062840957261</c:v>
                </c:pt>
                <c:pt idx="67">
                  <c:v>2.8424766722517503</c:v>
                </c:pt>
                <c:pt idx="68">
                  <c:v>2.6499584121751663</c:v>
                </c:pt>
                <c:pt idx="69">
                  <c:v>1.5088858066102686</c:v>
                </c:pt>
                <c:pt idx="70">
                  <c:v>-0.22960063869590178</c:v>
                </c:pt>
                <c:pt idx="71">
                  <c:v>-0.71496298143554327</c:v>
                </c:pt>
                <c:pt idx="72">
                  <c:v>0.28497363351455279</c:v>
                </c:pt>
                <c:pt idx="73">
                  <c:v>0.79475299399158472</c:v>
                </c:pt>
                <c:pt idx="74">
                  <c:v>0.24458946548259786</c:v>
                </c:pt>
                <c:pt idx="75">
                  <c:v>0.22566063937252134</c:v>
                </c:pt>
                <c:pt idx="76">
                  <c:v>1.1227910636477574</c:v>
                </c:pt>
                <c:pt idx="77">
                  <c:v>2.3430132542122548</c:v>
                </c:pt>
                <c:pt idx="78">
                  <c:v>3.4147490110626135</c:v>
                </c:pt>
                <c:pt idx="79">
                  <c:v>3.631146546924648</c:v>
                </c:pt>
                <c:pt idx="80">
                  <c:v>3.6414939711842043</c:v>
                </c:pt>
                <c:pt idx="81">
                  <c:v>4.5941560164995927</c:v>
                </c:pt>
                <c:pt idx="82">
                  <c:v>5.78868372478148</c:v>
                </c:pt>
                <c:pt idx="83">
                  <c:v>6.0423432022992296</c:v>
                </c:pt>
                <c:pt idx="84">
                  <c:v>5.095595715734655</c:v>
                </c:pt>
                <c:pt idx="85">
                  <c:v>3.9281106841870641</c:v>
                </c:pt>
                <c:pt idx="86">
                  <c:v>3.367606950135241</c:v>
                </c:pt>
                <c:pt idx="87">
                  <c:v>3.0169100570318284</c:v>
                </c:pt>
                <c:pt idx="88">
                  <c:v>2.378171111522001</c:v>
                </c:pt>
                <c:pt idx="89">
                  <c:v>2.2086732894097132</c:v>
                </c:pt>
                <c:pt idx="90">
                  <c:v>2.2275076684638333</c:v>
                </c:pt>
                <c:pt idx="91">
                  <c:v>1.9531514715294225</c:v>
                </c:pt>
                <c:pt idx="92">
                  <c:v>1.9197110236119506</c:v>
                </c:pt>
                <c:pt idx="93">
                  <c:v>0.9178215073811431</c:v>
                </c:pt>
                <c:pt idx="94">
                  <c:v>-0.12882606806578228</c:v>
                </c:pt>
                <c:pt idx="95">
                  <c:v>-0.65034967937978727</c:v>
                </c:pt>
                <c:pt idx="96">
                  <c:v>-1.1819962619958335</c:v>
                </c:pt>
                <c:pt idx="97">
                  <c:v>-1.3788942047350803</c:v>
                </c:pt>
                <c:pt idx="98">
                  <c:v>-1.1228720190960269</c:v>
                </c:pt>
                <c:pt idx="99">
                  <c:v>-0.79878555672706397</c:v>
                </c:pt>
                <c:pt idx="100">
                  <c:v>-0.67482825031845806</c:v>
                </c:pt>
                <c:pt idx="101">
                  <c:v>-0.78808316257647804</c:v>
                </c:pt>
                <c:pt idx="102">
                  <c:v>-0.38116348953131363</c:v>
                </c:pt>
                <c:pt idx="103">
                  <c:v>0.2924454828352297</c:v>
                </c:pt>
                <c:pt idx="104">
                  <c:v>0.61300363892324283</c:v>
                </c:pt>
                <c:pt idx="105">
                  <c:v>1.0177338222005339</c:v>
                </c:pt>
                <c:pt idx="106">
                  <c:v>1.4783586385196092</c:v>
                </c:pt>
                <c:pt idx="107">
                  <c:v>1.9534334358535763</c:v>
                </c:pt>
                <c:pt idx="108">
                  <c:v>2.682197527953571</c:v>
                </c:pt>
                <c:pt idx="109">
                  <c:v>3.4236278455004459</c:v>
                </c:pt>
                <c:pt idx="110">
                  <c:v>2.8972982483634682</c:v>
                </c:pt>
                <c:pt idx="111">
                  <c:v>1.4511103332171056</c:v>
                </c:pt>
                <c:pt idx="112">
                  <c:v>0.57026747976468717</c:v>
                </c:pt>
                <c:pt idx="113">
                  <c:v>0.28284936007028316</c:v>
                </c:pt>
                <c:pt idx="114">
                  <c:v>-0.24404025652269179</c:v>
                </c:pt>
                <c:pt idx="115">
                  <c:v>-0.81001904889470877</c:v>
                </c:pt>
                <c:pt idx="116">
                  <c:v>-1.1305749911937806</c:v>
                </c:pt>
                <c:pt idx="117">
                  <c:v>-1.1810213400783522</c:v>
                </c:pt>
                <c:pt idx="118">
                  <c:v>-1.2554878530960005</c:v>
                </c:pt>
                <c:pt idx="119">
                  <c:v>-1.364445483459817</c:v>
                </c:pt>
                <c:pt idx="120">
                  <c:v>-1.5397848699721985</c:v>
                </c:pt>
                <c:pt idx="121">
                  <c:v>-1.9034312442440444</c:v>
                </c:pt>
                <c:pt idx="122">
                  <c:v>-1.4134128258036969</c:v>
                </c:pt>
                <c:pt idx="123">
                  <c:v>0.3201409548136061</c:v>
                </c:pt>
                <c:pt idx="124">
                  <c:v>1.3298374993846107</c:v>
                </c:pt>
                <c:pt idx="125">
                  <c:v>1.3313919866111139</c:v>
                </c:pt>
                <c:pt idx="126">
                  <c:v>3.9264571058540525E-2</c:v>
                </c:pt>
                <c:pt idx="127">
                  <c:v>9.3529030760250792E-2</c:v>
                </c:pt>
                <c:pt idx="128">
                  <c:v>-0.58276895455369715</c:v>
                </c:pt>
                <c:pt idx="129">
                  <c:v>-1.2779473056461581</c:v>
                </c:pt>
                <c:pt idx="130">
                  <c:v>-1.7762749808769538</c:v>
                </c:pt>
                <c:pt idx="131">
                  <c:v>-2.0772270928474827</c:v>
                </c:pt>
                <c:pt idx="132">
                  <c:v>-2.0821862142758008</c:v>
                </c:pt>
                <c:pt idx="133">
                  <c:v>-2.1277242513798287</c:v>
                </c:pt>
                <c:pt idx="134">
                  <c:v>-1.5266342978926772</c:v>
                </c:pt>
                <c:pt idx="135">
                  <c:v>-2.1041546971778158</c:v>
                </c:pt>
                <c:pt idx="136">
                  <c:v>-2.7953553144610419</c:v>
                </c:pt>
                <c:pt idx="137">
                  <c:v>-2.7853657205493239</c:v>
                </c:pt>
                <c:pt idx="138">
                  <c:v>-1.5917322021756699</c:v>
                </c:pt>
                <c:pt idx="139">
                  <c:v>-1.5160999840958702</c:v>
                </c:pt>
                <c:pt idx="140">
                  <c:v>-1.0814038856777051</c:v>
                </c:pt>
                <c:pt idx="141">
                  <c:v>-0.25223687159380154</c:v>
                </c:pt>
                <c:pt idx="142">
                  <c:v>0.20161421721215131</c:v>
                </c:pt>
                <c:pt idx="143">
                  <c:v>6.5193166040792352E-2</c:v>
                </c:pt>
                <c:pt idx="144">
                  <c:v>-0.47635369592722548</c:v>
                </c:pt>
                <c:pt idx="145">
                  <c:v>-0.38609392511952595</c:v>
                </c:pt>
                <c:pt idx="146">
                  <c:v>-0.97869346442590233</c:v>
                </c:pt>
                <c:pt idx="147">
                  <c:v>-1.2820614105015238</c:v>
                </c:pt>
                <c:pt idx="148">
                  <c:v>-1.4419396793910788</c:v>
                </c:pt>
                <c:pt idx="149">
                  <c:v>-1.6300528258271356</c:v>
                </c:pt>
                <c:pt idx="150">
                  <c:v>-1.799766978085088</c:v>
                </c:pt>
                <c:pt idx="151">
                  <c:v>-2.2104415745565964</c:v>
                </c:pt>
                <c:pt idx="152">
                  <c:v>-1.6162633291624744</c:v>
                </c:pt>
                <c:pt idx="153">
                  <c:v>-1.1136760363104361</c:v>
                </c:pt>
                <c:pt idx="154">
                  <c:v>-1.116586647990607</c:v>
                </c:pt>
                <c:pt idx="155">
                  <c:v>-0.40438681602284837</c:v>
                </c:pt>
                <c:pt idx="156">
                  <c:v>-4.4503654404266631E-2</c:v>
                </c:pt>
                <c:pt idx="157">
                  <c:v>-5.5077192362164969E-2</c:v>
                </c:pt>
                <c:pt idx="158">
                  <c:v>-0.4873678220762373</c:v>
                </c:pt>
                <c:pt idx="159">
                  <c:v>-0.41212335674699341</c:v>
                </c:pt>
                <c:pt idx="160">
                  <c:v>-0.22217432680731913</c:v>
                </c:pt>
                <c:pt idx="161">
                  <c:v>-0.47381495550935071</c:v>
                </c:pt>
                <c:pt idx="162">
                  <c:v>-0.99818848057708109</c:v>
                </c:pt>
                <c:pt idx="163">
                  <c:v>-1.2074338332422907</c:v>
                </c:pt>
                <c:pt idx="164">
                  <c:v>-2.1388218786428772</c:v>
                </c:pt>
                <c:pt idx="165">
                  <c:v>-3.3130264662894144</c:v>
                </c:pt>
                <c:pt idx="166">
                  <c:v>-3.673962373926464</c:v>
                </c:pt>
                <c:pt idx="167">
                  <c:v>-4.73946091033475</c:v>
                </c:pt>
                <c:pt idx="168">
                  <c:v>-4.9067429229179043</c:v>
                </c:pt>
                <c:pt idx="169">
                  <c:v>-5.4864127552821191</c:v>
                </c:pt>
                <c:pt idx="170">
                  <c:v>-5.3587654827469882</c:v>
                </c:pt>
                <c:pt idx="171">
                  <c:v>-5.4448729359166208</c:v>
                </c:pt>
                <c:pt idx="172">
                  <c:v>-5.5173989010306883</c:v>
                </c:pt>
                <c:pt idx="173">
                  <c:v>-5.3718207641551938</c:v>
                </c:pt>
                <c:pt idx="174">
                  <c:v>-4.8406473192539163</c:v>
                </c:pt>
                <c:pt idx="175">
                  <c:v>-4.3075357520221083</c:v>
                </c:pt>
                <c:pt idx="176">
                  <c:v>-3.6668437479438647</c:v>
                </c:pt>
                <c:pt idx="177">
                  <c:v>-3.0066139456202565</c:v>
                </c:pt>
                <c:pt idx="178">
                  <c:v>-2.4604895816796368</c:v>
                </c:pt>
                <c:pt idx="179">
                  <c:v>-1.6518607349627852</c:v>
                </c:pt>
                <c:pt idx="180">
                  <c:v>-0.97029735376649662</c:v>
                </c:pt>
                <c:pt idx="181">
                  <c:v>-4.2710519748172658E-2</c:v>
                </c:pt>
                <c:pt idx="182">
                  <c:v>0.91128315634766877</c:v>
                </c:pt>
                <c:pt idx="183">
                  <c:v>2.1028056017990968</c:v>
                </c:pt>
                <c:pt idx="184">
                  <c:v>2.9092956461904467</c:v>
                </c:pt>
                <c:pt idx="185">
                  <c:v>3.713638525875596</c:v>
                </c:pt>
                <c:pt idx="186">
                  <c:v>4.1290276815373081</c:v>
                </c:pt>
                <c:pt idx="187">
                  <c:v>4.4506722746689835</c:v>
                </c:pt>
                <c:pt idx="188">
                  <c:v>4.7416989506538334</c:v>
                </c:pt>
                <c:pt idx="189">
                  <c:v>5.1409857375790748</c:v>
                </c:pt>
                <c:pt idx="190">
                  <c:v>5.150907263469839</c:v>
                </c:pt>
                <c:pt idx="191">
                  <c:v>5.0195409790163419</c:v>
                </c:pt>
                <c:pt idx="192">
                  <c:v>4.5624983865889552</c:v>
                </c:pt>
                <c:pt idx="193">
                  <c:v>3.766941526182729</c:v>
                </c:pt>
                <c:pt idx="194">
                  <c:v>2.8949038728050605</c:v>
                </c:pt>
                <c:pt idx="195">
                  <c:v>1.5861940056373238</c:v>
                </c:pt>
                <c:pt idx="196">
                  <c:v>0.75597545539956268</c:v>
                </c:pt>
                <c:pt idx="197">
                  <c:v>-0.16178059497277206</c:v>
                </c:pt>
                <c:pt idx="198">
                  <c:v>-0.78439860571515452</c:v>
                </c:pt>
                <c:pt idx="199">
                  <c:v>-1.1865620391731171</c:v>
                </c:pt>
                <c:pt idx="200">
                  <c:v>-1.6990462218318974</c:v>
                </c:pt>
                <c:pt idx="201">
                  <c:v>-2.1446054839482569</c:v>
                </c:pt>
                <c:pt idx="202">
                  <c:v>-2.2460585756429139</c:v>
                </c:pt>
                <c:pt idx="203">
                  <c:v>-2.0878126298338344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853-93A3-72F1F5FE71D5}"/>
            </c:ext>
          </c:extLst>
        </c:ser>
        <c:ser>
          <c:idx val="5"/>
          <c:order val="7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  <c:pt idx="197">
                  <c:v>4.2156061280177557</c:v>
                </c:pt>
                <c:pt idx="198">
                  <c:v>3.6206362998560264</c:v>
                </c:pt>
                <c:pt idx="199">
                  <c:v>3.1874395164276534</c:v>
                </c:pt>
                <c:pt idx="200">
                  <c:v>3.1295793292126759</c:v>
                </c:pt>
                <c:pt idx="201">
                  <c:v>2.8533932065041241</c:v>
                </c:pt>
                <c:pt idx="202">
                  <c:v>2.1289802230793389</c:v>
                </c:pt>
                <c:pt idx="203">
                  <c:v>1.8225880680943471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8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9.8628278609657477E-2</c:v>
                </c:pt>
                <c:pt idx="197">
                  <c:v>-7.3092977608091164E-2</c:v>
                </c:pt>
                <c:pt idx="198">
                  <c:v>-0.21162055438773586</c:v>
                </c:pt>
                <c:pt idx="199">
                  <c:v>-0.2547528168630751</c:v>
                </c:pt>
                <c:pt idx="200">
                  <c:v>-0.26917207857738812</c:v>
                </c:pt>
                <c:pt idx="201">
                  <c:v>-0.25803498557381671</c:v>
                </c:pt>
                <c:pt idx="202">
                  <c:v>-0.2919559546690933</c:v>
                </c:pt>
                <c:pt idx="203">
                  <c:v>-0.40123222023590721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8.0222187734674009</c:v>
                </c:pt>
                <c:pt idx="197">
                  <c:v>7.4656974611767595</c:v>
                </c:pt>
                <c:pt idx="198">
                  <c:v>6.7179669185468649</c:v>
                </c:pt>
                <c:pt idx="199">
                  <c:v>6.6484506775183396</c:v>
                </c:pt>
                <c:pt idx="200">
                  <c:v>7.3958493914938686</c:v>
                </c:pt>
                <c:pt idx="201">
                  <c:v>7.231896445717978</c:v>
                </c:pt>
                <c:pt idx="202">
                  <c:v>6.1802623598995865</c:v>
                </c:pt>
                <c:pt idx="203">
                  <c:v>6.1769187668508749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6833018213148885"/>
          <c:h val="0.2020595008171148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8.9341733839523698</c:v>
                </c:pt>
                <c:pt idx="210">
                  <c:v>7.9201226574630681</c:v>
                </c:pt>
                <c:pt idx="211">
                  <c:v>7.648479200281372</c:v>
                </c:pt>
                <c:pt idx="212">
                  <c:v>7.6125953702445628</c:v>
                </c:pt>
                <c:pt idx="213">
                  <c:v>7.3225446719214204</c:v>
                </c:pt>
                <c:pt idx="214">
                  <c:v>6.7993279356923182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-0.63845329967662678</c:v>
                </c:pt>
                <c:pt idx="208">
                  <c:v>-0.56293028918720722</c:v>
                </c:pt>
                <c:pt idx="209">
                  <c:v>-0.97517880362207165</c:v>
                </c:pt>
                <c:pt idx="210">
                  <c:v>-1.096965273471497</c:v>
                </c:pt>
                <c:pt idx="211">
                  <c:v>-1.2388246419817648</c:v>
                </c:pt>
                <c:pt idx="212">
                  <c:v>-0.60942760736287482</c:v>
                </c:pt>
                <c:pt idx="213">
                  <c:v>-0.81040153034057028</c:v>
                </c:pt>
                <c:pt idx="214">
                  <c:v>1.5308127541125316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5.5413183176059135</c:v>
                </c:pt>
                <c:pt idx="210">
                  <c:v>5.4086214678907822</c:v>
                </c:pt>
                <c:pt idx="211">
                  <c:v>4.6586074246393281</c:v>
                </c:pt>
                <c:pt idx="212">
                  <c:v>4.0221781029016199</c:v>
                </c:pt>
                <c:pt idx="213">
                  <c:v>3.6081722800943368</c:v>
                </c:pt>
                <c:pt idx="214">
                  <c:v>3.2313346065024717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  <c:pt idx="210">
                  <c:v>45170</c:v>
                </c:pt>
                <c:pt idx="211">
                  <c:v>45200</c:v>
                </c:pt>
                <c:pt idx="212">
                  <c:v>45231</c:v>
                </c:pt>
                <c:pt idx="213">
                  <c:v>45261</c:v>
                </c:pt>
                <c:pt idx="214" formatCode="yy">
                  <c:v>45292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3.3272870713512077</c:v>
                </c:pt>
                <c:pt idx="208">
                  <c:v>3.5052447176689299</c:v>
                </c:pt>
                <c:pt idx="209">
                  <c:v>3.2940287962949526</c:v>
                </c:pt>
                <c:pt idx="210">
                  <c:v>2.5341188664400534</c:v>
                </c:pt>
                <c:pt idx="211">
                  <c:v>2.5849560734935153</c:v>
                </c:pt>
                <c:pt idx="212">
                  <c:v>3.0479610308737932</c:v>
                </c:pt>
                <c:pt idx="213">
                  <c:v>2.7505889703335384</c:v>
                </c:pt>
                <c:pt idx="214">
                  <c:v>4.5128850598634216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-4.4834379072920143</c:v>
                </c:pt>
                <c:pt idx="208">
                  <c:v>3.9229940470971485</c:v>
                </c:pt>
                <c:pt idx="209">
                  <c:v>9.9439233517974088</c:v>
                </c:pt>
                <c:pt idx="210">
                  <c:v>3.1614857234297773</c:v>
                </c:pt>
                <c:pt idx="211">
                  <c:v>7.9813268489290863</c:v>
                </c:pt>
                <c:pt idx="212">
                  <c:v>11.423085554577185</c:v>
                </c:pt>
                <c:pt idx="213">
                  <c:v>10.349768997303016</c:v>
                </c:pt>
                <c:pt idx="214">
                  <c:v>24.599502311882816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  <c:pt idx="211">
                  <c:v>4.3499999999999996</c:v>
                </c:pt>
                <c:pt idx="212">
                  <c:v>4.72</c:v>
                </c:pt>
                <c:pt idx="213">
                  <c:v>5.18</c:v>
                </c:pt>
                <c:pt idx="214">
                  <c:v>5.21</c:v>
                </c:pt>
                <c:pt idx="21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original'!$J$8:$J$1993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  <c:pt idx="212" formatCode="0.00">
                  <c:v>1051.22</c:v>
                </c:pt>
                <c:pt idx="213" formatCode="0.00">
                  <c:v>948.96</c:v>
                </c:pt>
                <c:pt idx="214" formatCode="0.00">
                  <c:v>970.09</c:v>
                </c:pt>
                <c:pt idx="215" formatCode="0.00">
                  <c:v>1075.7</c:v>
                </c:pt>
                <c:pt idx="216" formatCode="0.00">
                  <c:v>1050.1500000000001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original'!$L$8:$L$1993</c:f>
              <c:numCache>
                <c:formatCode>0.0</c:formatCode>
                <c:ptCount val="19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  <c:pt idx="212" formatCode="0.00">
                  <c:v>308.31</c:v>
                </c:pt>
                <c:pt idx="213" formatCode="0.00">
                  <c:v>378.64</c:v>
                </c:pt>
                <c:pt idx="214" formatCode="0.00">
                  <c:v>388.17</c:v>
                </c:pt>
                <c:pt idx="215" formatCode="0.00">
                  <c:v>425.04</c:v>
                </c:pt>
                <c:pt idx="216" formatCode="0.00">
                  <c:v>414.34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original'!$P$8:$P$1993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  <c:pt idx="212" formatCode="0.00">
                  <c:v>531.47</c:v>
                </c:pt>
                <c:pt idx="213" formatCode="0.00">
                  <c:v>590.92999999999995</c:v>
                </c:pt>
                <c:pt idx="214" formatCode="0.00">
                  <c:v>583.02</c:v>
                </c:pt>
                <c:pt idx="215" formatCode="0.00">
                  <c:v>592.67999999999995</c:v>
                </c:pt>
                <c:pt idx="216" formatCode="0.00">
                  <c:v>598.54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original'!$N$8:$N$1993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  <c:pt idx="212" formatCode="0.00">
                  <c:v>435.67</c:v>
                </c:pt>
                <c:pt idx="213" formatCode="0.00">
                  <c:v>489.13</c:v>
                </c:pt>
                <c:pt idx="214" formatCode="0.00">
                  <c:v>543.33000000000004</c:v>
                </c:pt>
                <c:pt idx="215" formatCode="0.00">
                  <c:v>449.29</c:v>
                </c:pt>
                <c:pt idx="216" formatCode="0.00">
                  <c:v>491.44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original'!$H$8:$H$1993</c:f>
              <c:numCache>
                <c:formatCode>0.0</c:formatCode>
                <c:ptCount val="19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  <c:pt idx="212">
                  <c:v>2326.67</c:v>
                </c:pt>
                <c:pt idx="213">
                  <c:v>2407.66</c:v>
                </c:pt>
                <c:pt idx="214">
                  <c:v>2484.61</c:v>
                </c:pt>
                <c:pt idx="215">
                  <c:v>2542.71</c:v>
                </c:pt>
                <c:pt idx="216">
                  <c:v>2554.4699999999998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original'!$X$8:$X$1993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  <c:pt idx="212" formatCode="0.00">
                  <c:v>2582.6</c:v>
                </c:pt>
                <c:pt idx="213" formatCode="0.00">
                  <c:v>2679.85</c:v>
                </c:pt>
                <c:pt idx="214" formatCode="0.00">
                  <c:v>2734.38</c:v>
                </c:pt>
                <c:pt idx="215" formatCode="0.00">
                  <c:v>3282.51</c:v>
                </c:pt>
                <c:pt idx="216" formatCode="0.00">
                  <c:v>2520.46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original'!$T$8:$T$1993</c:f>
              <c:numCache>
                <c:formatCode>0.0</c:formatCode>
                <c:ptCount val="19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  <c:pt idx="212">
                  <c:v>80.11</c:v>
                </c:pt>
                <c:pt idx="213">
                  <c:v>81.510000000000005</c:v>
                </c:pt>
                <c:pt idx="214">
                  <c:v>81.84</c:v>
                </c:pt>
                <c:pt idx="215">
                  <c:v>80.099999999999994</c:v>
                </c:pt>
                <c:pt idx="216">
                  <c:v>81.84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original'!$V$8:$V$1993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  <c:pt idx="212" formatCode="0.00">
                  <c:v>2912.67</c:v>
                </c:pt>
                <c:pt idx="213" formatCode="0.00">
                  <c:v>2936.48</c:v>
                </c:pt>
                <c:pt idx="214" formatCode="0.00">
                  <c:v>3251.04</c:v>
                </c:pt>
                <c:pt idx="215" formatCode="0.00">
                  <c:v>3790.41</c:v>
                </c:pt>
                <c:pt idx="216" formatCode="0.00">
                  <c:v>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original'!$R$8:$R$1993</c:f>
              <c:numCache>
                <c:formatCode>0.0</c:formatCode>
                <c:ptCount val="19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  <c:pt idx="212">
                  <c:v>5575.38</c:v>
                </c:pt>
                <c:pt idx="213">
                  <c:v>5697.84</c:v>
                </c:pt>
                <c:pt idx="214">
                  <c:v>6067.26</c:v>
                </c:pt>
                <c:pt idx="215">
                  <c:v>7153.02</c:v>
                </c:pt>
                <c:pt idx="216">
                  <c:v>5486.3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original'!$AB$8:$AB$1993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  <c:pt idx="212" formatCode="0.00">
                  <c:v>1036.95</c:v>
                </c:pt>
                <c:pt idx="213" formatCode="0.00">
                  <c:v>996.2</c:v>
                </c:pt>
                <c:pt idx="214" formatCode="0.00">
                  <c:v>706.15</c:v>
                </c:pt>
                <c:pt idx="215" formatCode="0.00">
                  <c:v>902.86</c:v>
                </c:pt>
                <c:pt idx="216" formatCode="0.00">
                  <c:v>1090.8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original'!$AD$8:$AD$1993</c:f>
              <c:numCache>
                <c:formatCode>0.0</c:formatCode>
                <c:ptCount val="19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  <c:pt idx="212" formatCode="0.00">
                  <c:v>474.53</c:v>
                </c:pt>
                <c:pt idx="213" formatCode="0.00">
                  <c:v>493.39</c:v>
                </c:pt>
                <c:pt idx="214" formatCode="0.00">
                  <c:v>438.98</c:v>
                </c:pt>
                <c:pt idx="215" formatCode="0.00">
                  <c:v>418.25</c:v>
                </c:pt>
                <c:pt idx="216" formatCode="0.00">
                  <c:v>478.9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original'!$Z$8:$Z$1993</c:f>
              <c:numCache>
                <c:formatCode>0.0</c:formatCode>
                <c:ptCount val="19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  <c:pt idx="212">
                  <c:v>1511.48</c:v>
                </c:pt>
                <c:pt idx="213">
                  <c:v>1489.59</c:v>
                </c:pt>
                <c:pt idx="214">
                  <c:v>1145.1300000000001</c:v>
                </c:pt>
                <c:pt idx="215">
                  <c:v>1321.11</c:v>
                </c:pt>
                <c:pt idx="216">
                  <c:v>1569.7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original'!$AF$8:$AF$1993</c:f>
              <c:numCache>
                <c:formatCode>0.0</c:formatCode>
                <c:ptCount val="19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  <c:pt idx="210" formatCode="0.00">
                  <c:v>417.11</c:v>
                </c:pt>
                <c:pt idx="211" formatCode="0.00">
                  <c:v>492.29</c:v>
                </c:pt>
                <c:pt idx="212" formatCode="0.00">
                  <c:v>410.75</c:v>
                </c:pt>
                <c:pt idx="213" formatCode="0.00">
                  <c:v>445.63</c:v>
                </c:pt>
                <c:pt idx="214" formatCode="0.00">
                  <c:v>419.2</c:v>
                </c:pt>
                <c:pt idx="215" formatCode="0.00">
                  <c:v>433.04</c:v>
                </c:pt>
                <c:pt idx="216" formatCode="0.00">
                  <c:v>464.95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original'!$BO$8:$BO$1993</c:f>
              <c:numCache>
                <c:formatCode>0.0</c:formatCode>
                <c:ptCount val="19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  <c:pt idx="212">
                  <c:v>16895.689999999999</c:v>
                </c:pt>
                <c:pt idx="213">
                  <c:v>18959.52</c:v>
                </c:pt>
                <c:pt idx="214">
                  <c:v>17348.64</c:v>
                </c:pt>
                <c:pt idx="215">
                  <c:v>16871.46</c:v>
                </c:pt>
                <c:pt idx="216">
                  <c:v>18756.37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original'!$BN$8:$BN$1993</c:f>
              <c:numCache>
                <c:formatCode>0.0</c:formatCode>
                <c:ptCount val="19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  <c:pt idx="212">
                  <c:v>8.9</c:v>
                </c:pt>
                <c:pt idx="213">
                  <c:v>8.64</c:v>
                </c:pt>
                <c:pt idx="214">
                  <c:v>8.27</c:v>
                </c:pt>
                <c:pt idx="215">
                  <c:v>7.89</c:v>
                </c:pt>
                <c:pt idx="216">
                  <c:v>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original'!$BQ$8:$BQ$1993</c:f>
              <c:numCache>
                <c:formatCode>0.0</c:formatCode>
                <c:ptCount val="19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  <c:pt idx="212">
                  <c:v>4399.01</c:v>
                </c:pt>
                <c:pt idx="213">
                  <c:v>3857.23</c:v>
                </c:pt>
                <c:pt idx="214">
                  <c:v>3632.56</c:v>
                </c:pt>
                <c:pt idx="215">
                  <c:v>3166.68</c:v>
                </c:pt>
                <c:pt idx="216">
                  <c:v>3494.63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original'!$BP$8:$BP$1993</c:f>
              <c:numCache>
                <c:formatCode>0.0</c:formatCode>
                <c:ptCount val="19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  <c:pt idx="212">
                  <c:v>8.7799999999999994</c:v>
                </c:pt>
                <c:pt idx="213">
                  <c:v>8.65</c:v>
                </c:pt>
                <c:pt idx="214">
                  <c:v>8.4</c:v>
                </c:pt>
                <c:pt idx="215">
                  <c:v>7.9</c:v>
                </c:pt>
                <c:pt idx="216">
                  <c:v>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original'!$Q$8:$Q$1993</c:f>
              <c:numCache>
                <c:formatCode>0.0</c:formatCode>
                <c:ptCount val="19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  <c:pt idx="212">
                  <c:v>14.28</c:v>
                </c:pt>
                <c:pt idx="213">
                  <c:v>13.99</c:v>
                </c:pt>
                <c:pt idx="214">
                  <c:v>13.22</c:v>
                </c:pt>
                <c:pt idx="215">
                  <c:v>12.47</c:v>
                </c:pt>
                <c:pt idx="216">
                  <c:v>12.71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original'!$W$8:$W$1993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  <c:pt idx="212" formatCode="0.00">
                  <c:v>17.739999999999998</c:v>
                </c:pt>
                <c:pt idx="213" formatCode="0.00">
                  <c:v>17.37</c:v>
                </c:pt>
                <c:pt idx="214" formatCode="0.00">
                  <c:v>16.57</c:v>
                </c:pt>
                <c:pt idx="215" formatCode="0.00">
                  <c:v>15.08</c:v>
                </c:pt>
                <c:pt idx="216" formatCode="0.00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original'!$S$8:$S$1993</c:f>
              <c:numCache>
                <c:formatCode>0.0</c:formatCode>
                <c:ptCount val="19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  <c:pt idx="212">
                  <c:v>30.46</c:v>
                </c:pt>
                <c:pt idx="213">
                  <c:v>29.34</c:v>
                </c:pt>
                <c:pt idx="214">
                  <c:v>29.4</c:v>
                </c:pt>
                <c:pt idx="215">
                  <c:v>29.42</c:v>
                </c:pt>
                <c:pt idx="216">
                  <c:v>29.14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original'!$U$8:$U$1993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  <c:pt idx="212" formatCode="0.00">
                  <c:v>10.76</c:v>
                </c:pt>
                <c:pt idx="213" formatCode="0.00">
                  <c:v>10.48</c:v>
                </c:pt>
                <c:pt idx="214" formatCode="0.00">
                  <c:v>10</c:v>
                </c:pt>
                <c:pt idx="215" formatCode="0.00">
                  <c:v>9.85</c:v>
                </c:pt>
                <c:pt idx="216" formatCode="0.00">
                  <c:v>9.5399999999999991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original'!$BS$8:$BS$1993</c:f>
              <c:numCache>
                <c:formatCode>0.0</c:formatCode>
                <c:ptCount val="19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  <c:pt idx="212">
                  <c:v>549.34</c:v>
                </c:pt>
                <c:pt idx="213">
                  <c:v>612.22</c:v>
                </c:pt>
                <c:pt idx="214">
                  <c:v>785.87</c:v>
                </c:pt>
                <c:pt idx="215">
                  <c:v>471.86</c:v>
                </c:pt>
                <c:pt idx="216">
                  <c:v>858.56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original'!$BR$8:$BR$1993</c:f>
              <c:numCache>
                <c:formatCode>0.0</c:formatCode>
                <c:ptCount val="19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  <c:pt idx="212">
                  <c:v>7.94</c:v>
                </c:pt>
                <c:pt idx="213">
                  <c:v>8.3000000000000007</c:v>
                </c:pt>
                <c:pt idx="214">
                  <c:v>7.88</c:v>
                </c:pt>
                <c:pt idx="215">
                  <c:v>7.4</c:v>
                </c:pt>
                <c:pt idx="216">
                  <c:v>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original'!$BU$8:$BU$1993</c:f>
              <c:numCache>
                <c:formatCode>0.0</c:formatCode>
                <c:ptCount val="19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  <c:pt idx="214">
                  <c:v>38.04</c:v>
                </c:pt>
                <c:pt idx="215">
                  <c:v>129.27000000000001</c:v>
                </c:pt>
                <c:pt idx="216">
                  <c:v>83.07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original'!$BT$8:$BT$1993</c:f>
              <c:numCache>
                <c:formatCode>0.0</c:formatCode>
                <c:ptCount val="19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  <c:pt idx="214">
                  <c:v>6.27</c:v>
                </c:pt>
                <c:pt idx="215">
                  <c:v>6.1</c:v>
                </c:pt>
                <c:pt idx="21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  <c:pt idx="211">
                  <c:v>15.235137943928446</c:v>
                </c:pt>
                <c:pt idx="212">
                  <c:v>12.896327222282215</c:v>
                </c:pt>
                <c:pt idx="213">
                  <c:v>12.974306108403329</c:v>
                </c:pt>
                <c:pt idx="214">
                  <c:v>14.12572530882405</c:v>
                </c:pt>
                <c:pt idx="215">
                  <c:v>13.813057111651345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  <c:pt idx="211">
                  <c:v>1.8180546446208532</c:v>
                </c:pt>
                <c:pt idx="212">
                  <c:v>1.9610911839711587</c:v>
                </c:pt>
                <c:pt idx="213">
                  <c:v>1.7872683439252035</c:v>
                </c:pt>
                <c:pt idx="214">
                  <c:v>1.5796642165248889</c:v>
                </c:pt>
                <c:pt idx="215">
                  <c:v>2.0778069031932263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  <c:pt idx="211">
                  <c:v>8.6710196117197533</c:v>
                </c:pt>
                <c:pt idx="212">
                  <c:v>9.3634398129303964</c:v>
                </c:pt>
                <c:pt idx="213">
                  <c:v>8.8510930890562296</c:v>
                </c:pt>
                <c:pt idx="214">
                  <c:v>8.7385400615878339</c:v>
                </c:pt>
                <c:pt idx="215">
                  <c:v>8.7304217313180423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  <c:pt idx="211">
                  <c:v>3.2525402828935777</c:v>
                </c:pt>
                <c:pt idx="212">
                  <c:v>3.6344565677878107</c:v>
                </c:pt>
                <c:pt idx="213">
                  <c:v>3.88809809185345</c:v>
                </c:pt>
                <c:pt idx="214">
                  <c:v>3.132843186993405</c:v>
                </c:pt>
                <c:pt idx="215">
                  <c:v>3.334020442596703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  <c:pt idx="211">
                  <c:v>28.98</c:v>
                </c:pt>
                <c:pt idx="212">
                  <c:v>27.86</c:v>
                </c:pt>
                <c:pt idx="213">
                  <c:v>27.5</c:v>
                </c:pt>
                <c:pt idx="214">
                  <c:v>27.58</c:v>
                </c:pt>
                <c:pt idx="215">
                  <c:v>27.96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  <c:pt idx="211">
                  <c:v>8.2174352241461559</c:v>
                </c:pt>
                <c:pt idx="212">
                  <c:v>8.1695861063139716</c:v>
                </c:pt>
                <c:pt idx="213">
                  <c:v>7.4677328151422548</c:v>
                </c:pt>
                <c:pt idx="214">
                  <c:v>6.9201890669954791</c:v>
                </c:pt>
                <c:pt idx="215">
                  <c:v>7.2586748810673862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  <c:pt idx="211">
                  <c:v>0.43766534299007426</c:v>
                </c:pt>
                <c:pt idx="212">
                  <c:v>0.41972105218819766</c:v>
                </c:pt>
                <c:pt idx="213">
                  <c:v>0.39657044530809626</c:v>
                </c:pt>
                <c:pt idx="214">
                  <c:v>0.3294471426055009</c:v>
                </c:pt>
                <c:pt idx="215">
                  <c:v>0.434685963217469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  <c:pt idx="211">
                  <c:v>5.6212005639077516</c:v>
                </c:pt>
                <c:pt idx="212">
                  <c:v>5.4010485376914765</c:v>
                </c:pt>
                <c:pt idx="213">
                  <c:v>5.3583330861047651</c:v>
                </c:pt>
                <c:pt idx="214">
                  <c:v>5.2195490156605171</c:v>
                </c:pt>
                <c:pt idx="215">
                  <c:v>5.0149208027267909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  <c:pt idx="211">
                  <c:v>14.28</c:v>
                </c:pt>
                <c:pt idx="212">
                  <c:v>13.99</c:v>
                </c:pt>
                <c:pt idx="213">
                  <c:v>13.22</c:v>
                </c:pt>
                <c:pt idx="214">
                  <c:v>12.47</c:v>
                </c:pt>
                <c:pt idx="215">
                  <c:v>12.71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  <c:pt idx="211">
                  <c:v>4.7543225844867285</c:v>
                </c:pt>
                <c:pt idx="212">
                  <c:v>4.5142287475077039</c:v>
                </c:pt>
                <c:pt idx="213">
                  <c:v>4.4399151188074715</c:v>
                </c:pt>
                <c:pt idx="214">
                  <c:v>5.0298987972235478</c:v>
                </c:pt>
                <c:pt idx="215">
                  <c:v>4.7948780021660191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  <c:pt idx="211">
                  <c:v>2.3828847884192976</c:v>
                </c:pt>
                <c:pt idx="212">
                  <c:v>2.5934946528910641</c:v>
                </c:pt>
                <c:pt idx="213">
                  <c:v>3.0092592107446312</c:v>
                </c:pt>
                <c:pt idx="214">
                  <c:v>2.428244052349918</c:v>
                </c:pt>
                <c:pt idx="215">
                  <c:v>2.3064814932789703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  <c:pt idx="211">
                  <c:v>7.14</c:v>
                </c:pt>
                <c:pt idx="212">
                  <c:v>7.11</c:v>
                </c:pt>
                <c:pt idx="213">
                  <c:v>7.45</c:v>
                </c:pt>
                <c:pt idx="214">
                  <c:v>7.46</c:v>
                </c:pt>
                <c:pt idx="215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8.0222187734674009</c:v>
                </c:pt>
                <c:pt idx="209">
                  <c:v>7.4656974611767595</c:v>
                </c:pt>
                <c:pt idx="210">
                  <c:v>6.7179669185468649</c:v>
                </c:pt>
                <c:pt idx="211">
                  <c:v>6.6484506775183396</c:v>
                </c:pt>
                <c:pt idx="212">
                  <c:v>7.3958493914938686</c:v>
                </c:pt>
                <c:pt idx="213">
                  <c:v>7.231896445717978</c:v>
                </c:pt>
                <c:pt idx="214">
                  <c:v>6.1802623598995865</c:v>
                </c:pt>
                <c:pt idx="215">
                  <c:v>6.1769187668508749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5.3329103351999407</c:v>
                </c:pt>
                <c:pt idx="208">
                  <c:v>4.6620926238867639</c:v>
                </c:pt>
                <c:pt idx="209">
                  <c:v>2.6978574208210517</c:v>
                </c:pt>
                <c:pt idx="210">
                  <c:v>3.9452122455156053</c:v>
                </c:pt>
                <c:pt idx="211">
                  <c:v>4.5459281900656663</c:v>
                </c:pt>
                <c:pt idx="212">
                  <c:v>5.21614296780551</c:v>
                </c:pt>
                <c:pt idx="213">
                  <c:v>5.6978663637469822</c:v>
                </c:pt>
                <c:pt idx="214">
                  <c:v>6.104494265978559</c:v>
                </c:pt>
                <c:pt idx="215">
                  <c:v>6.7234564502814749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  <c:pt idx="211">
                  <c:v>45170</c:v>
                </c:pt>
                <c:pt idx="212">
                  <c:v>45200</c:v>
                </c:pt>
                <c:pt idx="213">
                  <c:v>45231</c:v>
                </c:pt>
                <c:pt idx="214">
                  <c:v>45261</c:v>
                </c:pt>
                <c:pt idx="215" formatCode="yy">
                  <c:v>45292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-16.052715581285099</c:v>
                </c:pt>
                <c:pt idx="209">
                  <c:v>-13.941074675424204</c:v>
                </c:pt>
                <c:pt idx="210">
                  <c:v>-10.879689157136454</c:v>
                </c:pt>
                <c:pt idx="211">
                  <c:v>-8.8991959616130458</c:v>
                </c:pt>
                <c:pt idx="212">
                  <c:v>-6.8148142756048458</c:v>
                </c:pt>
                <c:pt idx="213">
                  <c:v>-4.7243004426445196</c:v>
                </c:pt>
                <c:pt idx="214">
                  <c:v>-2.8441363078963064</c:v>
                </c:pt>
                <c:pt idx="215">
                  <c:v>-0.57312210572413846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original'!$Y$8:$Y$1993</c:f>
              <c:numCache>
                <c:formatCode>0.0</c:formatCode>
                <c:ptCount val="19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  <c:pt idx="212">
                  <c:v>7.14</c:v>
                </c:pt>
                <c:pt idx="213">
                  <c:v>7.11</c:v>
                </c:pt>
                <c:pt idx="214">
                  <c:v>7.45</c:v>
                </c:pt>
                <c:pt idx="215">
                  <c:v>7.46</c:v>
                </c:pt>
                <c:pt idx="21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original'!$AC$8:$AC$1993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  <c:pt idx="212" formatCode="0.00">
                  <c:v>7.59</c:v>
                </c:pt>
                <c:pt idx="213" formatCode="0.00">
                  <c:v>7.83</c:v>
                </c:pt>
                <c:pt idx="214" formatCode="0.00">
                  <c:v>7.85</c:v>
                </c:pt>
                <c:pt idx="215" formatCode="0.00">
                  <c:v>7.67</c:v>
                </c:pt>
                <c:pt idx="216" formatCode="0.00">
                  <c:v>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original'!$AA$8:$AA$1993</c:f>
              <c:numCache>
                <c:formatCode>0.0</c:formatCode>
                <c:ptCount val="19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  <c:pt idx="212" formatCode="0.00">
                  <c:v>6.93</c:v>
                </c:pt>
                <c:pt idx="213" formatCode="0.00">
                  <c:v>6.75</c:v>
                </c:pt>
                <c:pt idx="214" formatCode="0.00">
                  <c:v>7.2</c:v>
                </c:pt>
                <c:pt idx="215" formatCode="0.00">
                  <c:v>7.36</c:v>
                </c:pt>
                <c:pt idx="216" formatCode="0.00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original'!$A$8:$A$1993</c:f>
              <c:numCache>
                <c:formatCode>mmm</c:formatCode>
                <c:ptCount val="19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 formatCode="yy">
                  <c:v>45292</c:v>
                </c:pt>
              </c:numCache>
            </c:numRef>
          </c:cat>
          <c:val>
            <c:numRef>
              <c:f>'Base original'!$AE$8:$AE$1993</c:f>
              <c:numCache>
                <c:formatCode>0.0</c:formatCode>
                <c:ptCount val="19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  <c:pt idx="212" formatCode="0.00">
                  <c:v>4.3499999999999996</c:v>
                </c:pt>
                <c:pt idx="213" formatCode="0.00">
                  <c:v>4.72</c:v>
                </c:pt>
                <c:pt idx="214" formatCode="0.00">
                  <c:v>5.18</c:v>
                </c:pt>
                <c:pt idx="215" formatCode="0.00">
                  <c:v>5.21</c:v>
                </c:pt>
                <c:pt idx="216" formatCode="0.0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5.5413183176059135</c:v>
                </c:pt>
                <c:pt idx="200">
                  <c:v>5.4086214678907822</c:v>
                </c:pt>
                <c:pt idx="201">
                  <c:v>4.6586074246393281</c:v>
                </c:pt>
                <c:pt idx="202">
                  <c:v>4.0221781029016199</c:v>
                </c:pt>
                <c:pt idx="203">
                  <c:v>3.6081722800943368</c:v>
                </c:pt>
                <c:pt idx="204">
                  <c:v>3.2313346065024717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0.58813706145322442</c:v>
                </c:pt>
                <c:pt idx="200">
                  <c:v>-0.12383472141837615</c:v>
                </c:pt>
                <c:pt idx="201">
                  <c:v>0.34213432706739866</c:v>
                </c:pt>
                <c:pt idx="202">
                  <c:v>0.82271577594559631</c:v>
                </c:pt>
                <c:pt idx="203">
                  <c:v>-0.15855661842421398</c:v>
                </c:pt>
                <c:pt idx="204">
                  <c:v>0.5230420878437485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  <c:min val="-1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-0.63845329967662678</c:v>
                </c:pt>
                <c:pt idx="198">
                  <c:v>-0.56293028918720722</c:v>
                </c:pt>
                <c:pt idx="199">
                  <c:v>-0.97517880362207165</c:v>
                </c:pt>
                <c:pt idx="200">
                  <c:v>-1.096965273471497</c:v>
                </c:pt>
                <c:pt idx="201">
                  <c:v>-1.2388246419817648</c:v>
                </c:pt>
                <c:pt idx="202">
                  <c:v>-0.60942760736287482</c:v>
                </c:pt>
                <c:pt idx="203">
                  <c:v>-0.81040153034057028</c:v>
                </c:pt>
                <c:pt idx="204">
                  <c:v>1.5308127541125316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-1.124097498087707</c:v>
                </c:pt>
                <c:pt idx="198">
                  <c:v>0.23174388779810329</c:v>
                </c:pt>
                <c:pt idx="199">
                  <c:v>-5.2991081380653782E-2</c:v>
                </c:pt>
                <c:pt idx="200">
                  <c:v>1.1747210384947238</c:v>
                </c:pt>
                <c:pt idx="201">
                  <c:v>0.20229625994072364</c:v>
                </c:pt>
                <c:pt idx="202">
                  <c:v>-8.4188487938163803E-2</c:v>
                </c:pt>
                <c:pt idx="203">
                  <c:v>0.10394481912466347</c:v>
                </c:pt>
                <c:pt idx="204">
                  <c:v>0.3548202287155533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3"/>
          <c:min val="-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1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-4.4834379072920143</c:v>
                </c:pt>
                <c:pt idx="198">
                  <c:v>3.9229940470971485</c:v>
                </c:pt>
                <c:pt idx="199">
                  <c:v>9.9439233517974088</c:v>
                </c:pt>
                <c:pt idx="200">
                  <c:v>3.1614857234297773</c:v>
                </c:pt>
                <c:pt idx="201">
                  <c:v>7.9813268489290863</c:v>
                </c:pt>
                <c:pt idx="202">
                  <c:v>11.423085554577185</c:v>
                </c:pt>
                <c:pt idx="203">
                  <c:v>10.349768997303016</c:v>
                </c:pt>
                <c:pt idx="204">
                  <c:v>24.599502311882816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-4.7330396506367833</c:v>
                </c:pt>
                <c:pt idx="198">
                  <c:v>6.9055242497730376</c:v>
                </c:pt>
                <c:pt idx="199">
                  <c:v>3.5556637125735193</c:v>
                </c:pt>
                <c:pt idx="200">
                  <c:v>0.89964782775399499</c:v>
                </c:pt>
                <c:pt idx="201">
                  <c:v>2.3530924807219122</c:v>
                </c:pt>
                <c:pt idx="202">
                  <c:v>-3.5672447414355872</c:v>
                </c:pt>
                <c:pt idx="203">
                  <c:v>-5.047233833246338</c:v>
                </c:pt>
                <c:pt idx="204">
                  <c:v>8.1797846468513455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6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2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8.9341733839523698</c:v>
                </c:pt>
                <c:pt idx="200">
                  <c:v>7.9201226574630681</c:v>
                </c:pt>
                <c:pt idx="201">
                  <c:v>7.648479200281372</c:v>
                </c:pt>
                <c:pt idx="202">
                  <c:v>7.6125953702445628</c:v>
                </c:pt>
                <c:pt idx="203">
                  <c:v>7.3225446719214204</c:v>
                </c:pt>
                <c:pt idx="204">
                  <c:v>6.7993279356923182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  <c:pt idx="200">
                  <c:v>45170</c:v>
                </c:pt>
                <c:pt idx="201">
                  <c:v>45200</c:v>
                </c:pt>
                <c:pt idx="202">
                  <c:v>45231</c:v>
                </c:pt>
                <c:pt idx="203">
                  <c:v>45261</c:v>
                </c:pt>
                <c:pt idx="204" formatCode="yy">
                  <c:v>45292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0.52822193031751397</c:v>
                </c:pt>
                <c:pt idx="200">
                  <c:v>0.44865158878448597</c:v>
                </c:pt>
                <c:pt idx="201">
                  <c:v>0.7530118910885335</c:v>
                </c:pt>
                <c:pt idx="202">
                  <c:v>0.68048289741817314</c:v>
                </c:pt>
                <c:pt idx="203">
                  <c:v>0.8820082502306974</c:v>
                </c:pt>
                <c:pt idx="204">
                  <c:v>0.10472826927727397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  <c:pt idx="197">
                  <c:v>-3.3775873480469851</c:v>
                </c:pt>
                <c:pt idx="198">
                  <c:v>-3.2822872992584911</c:v>
                </c:pt>
                <c:pt idx="199">
                  <c:v>-3.0108475202860316</c:v>
                </c:pt>
                <c:pt idx="200">
                  <c:v>-2.7373875870275945</c:v>
                </c:pt>
                <c:pt idx="201">
                  <c:v>-2.3791375508652335</c:v>
                </c:pt>
                <c:pt idx="202">
                  <c:v>-2.0380634076515549</c:v>
                </c:pt>
                <c:pt idx="203">
                  <c:v>-1.6429682782609816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-3.7656521889649084</c:v>
                </c:pt>
                <c:pt idx="197">
                  <c:v>-3.1098010768805167</c:v>
                </c:pt>
                <c:pt idx="198">
                  <c:v>-1.6469875220743637</c:v>
                </c:pt>
                <c:pt idx="199">
                  <c:v>-1.4266955922678057</c:v>
                </c:pt>
                <c:pt idx="200">
                  <c:v>-1.0936580661916551</c:v>
                </c:pt>
                <c:pt idx="201">
                  <c:v>-0.5267498310200015</c:v>
                </c:pt>
                <c:pt idx="202">
                  <c:v>0.26838045718497505</c:v>
                </c:pt>
                <c:pt idx="203">
                  <c:v>0.98626384353748164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-5.1045611925519792</c:v>
                </c:pt>
                <c:pt idx="197">
                  <c:v>-4.5428020519581747</c:v>
                </c:pt>
                <c:pt idx="198">
                  <c:v>-3.5083355436954511</c:v>
                </c:pt>
                <c:pt idx="199">
                  <c:v>-2.67099756728294</c:v>
                </c:pt>
                <c:pt idx="200">
                  <c:v>-1.8951181268445907</c:v>
                </c:pt>
                <c:pt idx="201">
                  <c:v>-1.3124370505121938</c:v>
                </c:pt>
                <c:pt idx="202">
                  <c:v>-0.71538620846166967</c:v>
                </c:pt>
                <c:pt idx="203">
                  <c:v>2.1259934768012096E-2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  <c:pt idx="197">
                  <c:v>-2.7945121735839713</c:v>
                </c:pt>
                <c:pt idx="198">
                  <c:v>-2.6331815300653894</c:v>
                </c:pt>
                <c:pt idx="199">
                  <c:v>-2.1365649091107897</c:v>
                </c:pt>
                <c:pt idx="200">
                  <c:v>-1.7466349975970179</c:v>
                </c:pt>
                <c:pt idx="201">
                  <c:v>-1.3835754391996862</c:v>
                </c:pt>
                <c:pt idx="202">
                  <c:v>-1.0453332292351671</c:v>
                </c:pt>
                <c:pt idx="203">
                  <c:v>-0.7843892881848914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-0.46319793553310262</c:v>
                </c:pt>
                <c:pt idx="197">
                  <c:v>-0.11637202495455258</c:v>
                </c:pt>
                <c:pt idx="198">
                  <c:v>0.19110273795725025</c:v>
                </c:pt>
                <c:pt idx="199">
                  <c:v>0.34590962733452463</c:v>
                </c:pt>
                <c:pt idx="200">
                  <c:v>0.6579845020560009</c:v>
                </c:pt>
                <c:pt idx="201">
                  <c:v>0.87759942895260012</c:v>
                </c:pt>
                <c:pt idx="202">
                  <c:v>0.68626608026710523</c:v>
                </c:pt>
                <c:pt idx="203">
                  <c:v>0.84671168241623584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  <c:pt idx="199">
                  <c:v>45170</c:v>
                </c:pt>
                <c:pt idx="200">
                  <c:v>45200</c:v>
                </c:pt>
                <c:pt idx="201">
                  <c:v>45231</c:v>
                </c:pt>
                <c:pt idx="202">
                  <c:v>45261</c:v>
                </c:pt>
                <c:pt idx="203" formatCode="yy">
                  <c:v>45292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-16.052715581285099</c:v>
                </c:pt>
                <c:pt idx="197">
                  <c:v>-13.941074675424204</c:v>
                </c:pt>
                <c:pt idx="198">
                  <c:v>-10.879689157136454</c:v>
                </c:pt>
                <c:pt idx="199">
                  <c:v>-8.8991959616130458</c:v>
                </c:pt>
                <c:pt idx="200">
                  <c:v>-6.8148142756048458</c:v>
                </c:pt>
                <c:pt idx="201">
                  <c:v>-4.7243004426445196</c:v>
                </c:pt>
                <c:pt idx="202">
                  <c:v>-2.8441363078963064</c:v>
                </c:pt>
                <c:pt idx="203">
                  <c:v>-0.57312210572413846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292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45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75941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35817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29467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%20(x86)\Microsoft%20Office\root\Office16\Library\populator.xlam" TargetMode="External"/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29"/>
  <sheetViews>
    <sheetView showGridLines="0" tabSelected="1" zoomScale="85" zoomScaleNormal="85" workbookViewId="0">
      <pane xSplit="1" ySplit="7" topLeftCell="B202" activePane="bottomRight" state="frozen"/>
      <selection pane="topRight" activeCell="B1" sqref="B1"/>
      <selection pane="bottomLeft" activeCell="A8" sqref="A8"/>
      <selection pane="bottomRight" activeCell="A224" sqref="A224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  <col min="75" max="75" width="15" customWidth="1"/>
    <col min="76" max="76" width="13.140625" customWidth="1"/>
  </cols>
  <sheetData>
    <row r="1" spans="1:76" ht="33" customHeight="1" x14ac:dyDescent="0.35">
      <c r="B1" s="95" t="s">
        <v>126</v>
      </c>
      <c r="C1" s="95"/>
      <c r="D1" s="95"/>
      <c r="E1" s="95"/>
      <c r="F1" s="95"/>
      <c r="G1" s="100" t="s">
        <v>127</v>
      </c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101"/>
      <c r="AF1" s="102"/>
      <c r="AG1" s="98" t="s">
        <v>128</v>
      </c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44"/>
      <c r="BN1" s="95" t="s">
        <v>143</v>
      </c>
      <c r="BO1" s="95"/>
      <c r="BP1" s="95"/>
      <c r="BQ1" s="95"/>
      <c r="BR1" s="95"/>
      <c r="BS1" s="95"/>
      <c r="BT1" s="95"/>
      <c r="BU1" s="95"/>
    </row>
    <row r="2" spans="1:76" s="3" customFormat="1" ht="18.75" customHeight="1" x14ac:dyDescent="0.25">
      <c r="A2" s="2"/>
      <c r="B2" s="99" t="s">
        <v>44</v>
      </c>
      <c r="C2" s="99"/>
      <c r="D2" s="99"/>
      <c r="E2" s="99"/>
      <c r="F2" s="99"/>
      <c r="G2" s="103" t="s">
        <v>89</v>
      </c>
      <c r="H2" s="104"/>
      <c r="I2" s="99"/>
      <c r="J2" s="99"/>
      <c r="K2" s="99"/>
      <c r="L2" s="99"/>
      <c r="M2" s="99"/>
      <c r="N2" s="99"/>
      <c r="O2" s="99"/>
      <c r="P2" s="99"/>
      <c r="Q2" s="84" t="s">
        <v>134</v>
      </c>
      <c r="R2" s="99"/>
      <c r="S2" s="99"/>
      <c r="T2" s="99"/>
      <c r="U2" s="99"/>
      <c r="V2" s="99"/>
      <c r="W2" s="99"/>
      <c r="X2" s="85"/>
      <c r="Y2" s="103" t="s">
        <v>133</v>
      </c>
      <c r="Z2" s="104"/>
      <c r="AA2" s="99"/>
      <c r="AB2" s="99"/>
      <c r="AC2" s="99"/>
      <c r="AD2" s="99"/>
      <c r="AE2" s="84" t="s">
        <v>92</v>
      </c>
      <c r="AF2" s="85"/>
      <c r="AG2" s="99" t="s">
        <v>37</v>
      </c>
      <c r="AH2" s="99"/>
      <c r="AI2" s="99"/>
      <c r="AJ2" s="99"/>
      <c r="AK2" s="99"/>
      <c r="AL2" s="99"/>
      <c r="AM2" s="99"/>
      <c r="AN2" s="99"/>
      <c r="AO2" s="85"/>
      <c r="AP2" s="84" t="s">
        <v>38</v>
      </c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85"/>
      <c r="BB2" s="84" t="s">
        <v>41</v>
      </c>
      <c r="BC2" s="99"/>
      <c r="BD2" s="99"/>
      <c r="BE2" s="99"/>
      <c r="BF2" s="99"/>
      <c r="BG2" s="99"/>
      <c r="BH2" s="99"/>
      <c r="BI2" s="99"/>
      <c r="BJ2" s="99"/>
      <c r="BK2" s="99"/>
      <c r="BL2" s="85"/>
      <c r="BM2" s="45"/>
      <c r="BN2" s="96" t="s">
        <v>68</v>
      </c>
      <c r="BO2" s="97"/>
      <c r="BP2" s="96" t="s">
        <v>69</v>
      </c>
      <c r="BQ2" s="97"/>
      <c r="BR2" s="96" t="s">
        <v>70</v>
      </c>
      <c r="BS2" s="97"/>
      <c r="BT2" s="96" t="s">
        <v>71</v>
      </c>
      <c r="BU2" s="97"/>
    </row>
    <row r="3" spans="1:76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80" t="s">
        <v>129</v>
      </c>
      <c r="H3" s="81"/>
      <c r="I3" s="80" t="s">
        <v>135</v>
      </c>
      <c r="J3" s="86"/>
      <c r="K3" s="86" t="s">
        <v>136</v>
      </c>
      <c r="L3" s="86"/>
      <c r="M3" s="86" t="s">
        <v>137</v>
      </c>
      <c r="N3" s="86"/>
      <c r="O3" s="86" t="s">
        <v>138</v>
      </c>
      <c r="P3" s="81"/>
      <c r="Q3" s="82" t="s">
        <v>96</v>
      </c>
      <c r="R3" s="83"/>
      <c r="S3" s="80" t="s">
        <v>139</v>
      </c>
      <c r="T3" s="86"/>
      <c r="U3" s="86" t="s">
        <v>137</v>
      </c>
      <c r="V3" s="86"/>
      <c r="W3" s="86" t="s">
        <v>138</v>
      </c>
      <c r="X3" s="81"/>
      <c r="Y3" s="80" t="s">
        <v>132</v>
      </c>
      <c r="Z3" s="81"/>
      <c r="AA3" s="80" t="s">
        <v>140</v>
      </c>
      <c r="AB3" s="86"/>
      <c r="AC3" s="86" t="s">
        <v>141</v>
      </c>
      <c r="AD3" s="81"/>
      <c r="AE3" s="38"/>
      <c r="AF3" s="37"/>
      <c r="AG3" s="36" t="s">
        <v>46</v>
      </c>
      <c r="AH3" s="36" t="s">
        <v>47</v>
      </c>
      <c r="AI3" s="36" t="s">
        <v>48</v>
      </c>
      <c r="AJ3" s="36" t="s">
        <v>258</v>
      </c>
      <c r="AK3" s="36" t="s">
        <v>259</v>
      </c>
      <c r="AL3" s="36" t="s">
        <v>49</v>
      </c>
      <c r="AM3" s="36" t="s">
        <v>264</v>
      </c>
      <c r="AN3" s="36" t="s">
        <v>265</v>
      </c>
      <c r="AO3" s="37" t="s">
        <v>37</v>
      </c>
      <c r="AP3" s="38" t="s">
        <v>243</v>
      </c>
      <c r="AQ3" s="36" t="s">
        <v>272</v>
      </c>
      <c r="AR3" s="36" t="s">
        <v>273</v>
      </c>
      <c r="AS3" s="36" t="s">
        <v>274</v>
      </c>
      <c r="AT3" s="36" t="s">
        <v>260</v>
      </c>
      <c r="AU3" s="36" t="s">
        <v>244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6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6" s="3" customFormat="1" ht="15" customHeight="1" x14ac:dyDescent="0.25">
      <c r="A5" s="2"/>
      <c r="B5" s="87" t="s">
        <v>111</v>
      </c>
      <c r="C5" s="88"/>
      <c r="D5" s="88"/>
      <c r="E5" s="88"/>
      <c r="F5" s="89"/>
      <c r="G5" s="87" t="s">
        <v>142</v>
      </c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9"/>
      <c r="AG5" s="87" t="s">
        <v>111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9"/>
      <c r="BN5" s="87" t="s">
        <v>112</v>
      </c>
      <c r="BO5" s="88"/>
      <c r="BP5" s="88"/>
      <c r="BQ5" s="88"/>
      <c r="BR5" s="88"/>
      <c r="BS5" s="88"/>
      <c r="BT5" s="88"/>
      <c r="BU5" s="89"/>
    </row>
    <row r="6" spans="1:76" s="3" customFormat="1" ht="15" customHeight="1" x14ac:dyDescent="0.25">
      <c r="A6" s="2"/>
      <c r="B6" s="90" t="s">
        <v>261</v>
      </c>
      <c r="C6" s="91"/>
      <c r="D6" s="91"/>
      <c r="E6" s="91"/>
      <c r="F6" s="92"/>
      <c r="G6" s="93" t="s">
        <v>98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4"/>
      <c r="AG6" s="90" t="s">
        <v>98</v>
      </c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2"/>
      <c r="BN6" s="90" t="s">
        <v>98</v>
      </c>
      <c r="BO6" s="91"/>
      <c r="BP6" s="91"/>
      <c r="BQ6" s="91"/>
      <c r="BR6" s="91"/>
      <c r="BS6" s="91"/>
      <c r="BT6" s="91"/>
      <c r="BU6" s="92"/>
    </row>
    <row r="7" spans="1:76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263</v>
      </c>
      <c r="AN7" s="6" t="s">
        <v>266</v>
      </c>
      <c r="AO7" s="7" t="s">
        <v>17</v>
      </c>
      <c r="AP7" s="12" t="s">
        <v>18</v>
      </c>
      <c r="AQ7" s="6" t="s">
        <v>245</v>
      </c>
      <c r="AR7" s="6" t="s">
        <v>246</v>
      </c>
      <c r="AS7" s="6" t="s">
        <v>247</v>
      </c>
      <c r="AT7" s="6" t="s">
        <v>248</v>
      </c>
      <c r="AU7" s="6" t="s">
        <v>249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6" s="4" customFormat="1" x14ac:dyDescent="0.25">
      <c r="A8" s="18">
        <v>38718</v>
      </c>
      <c r="B8" s="47">
        <f>[1]!FAMEData(B7, "2006", "2024", 0,"Monthly", "Down", "No Heading", "Normal")</f>
        <v>25877.188999999998</v>
      </c>
      <c r="C8" s="47">
        <f>[1]!FAMEData(C7, "2006", "2024", 0,"Monthly", "Down", "No Heading", "Normal")</f>
        <v>5571.0029999999997</v>
      </c>
      <c r="D8" s="47">
        <f>[1]!FAMEData(D7, "2006", "2024", 0,"Monthly", "Down", "No Heading", "Normal")</f>
        <v>9317.4879999999994</v>
      </c>
      <c r="E8" s="48">
        <f>[1]!FAMEData(E7, "2006", "2024", 0,"Monthly", "Down", "No Heading", "Normal")</f>
        <v>3905.4259999999999</v>
      </c>
      <c r="F8" s="47">
        <f>[1]!FAMEData(F7, "2006", "2024", 0,"Monthly", "Down", "No Heading", "Normal")</f>
        <v>44671.106</v>
      </c>
      <c r="G8" s="13">
        <f>[1]!FAMEData(G7, "2006", "2024", 0,"Monthly", "Down", "No Heading", "Normal")</f>
        <v>26.840105511345499</v>
      </c>
      <c r="H8" s="8" t="str">
        <f>[1]!FAMEData(H7, "2006", "2024", 0,"Monthly", "Down", "No Heading", "Normal")</f>
        <v/>
      </c>
      <c r="I8" s="5" t="str">
        <f>[1]!FAMEData(I7, "2006", "2024", 0,"Monthly", "Down", "No Heading", "Normal")</f>
        <v/>
      </c>
      <c r="J8" s="5" t="str">
        <f>[1]!FAMEData(J7, "2006", "2024", 0,"Monthly", "Down", "No Heading", "Normal")</f>
        <v/>
      </c>
      <c r="K8" s="5" t="str">
        <f>[1]!FAMEData(K7, "2006", "2024", 0,"Monthly", "Down", "No Heading", "Normal")</f>
        <v/>
      </c>
      <c r="L8" s="5" t="str">
        <f>[1]!FAMEData(L7, "2006", "2024", 0,"Monthly", "Down", "No Heading", "Normal")</f>
        <v/>
      </c>
      <c r="M8" s="47" t="str">
        <f>[1]!FAMEData(M7, "2006", "2024", 0,"Monthly", "Down", "No Heading", "Normal")</f>
        <v/>
      </c>
      <c r="N8" s="47" t="str">
        <f>[1]!FAMEData(N7, "2006", "2024", 0,"Monthly", "Down", "No Heading", "Normal")</f>
        <v/>
      </c>
      <c r="O8" s="47" t="str">
        <f>[1]!FAMEData(O7, "2006", "2024", 0,"Monthly", "Down", "No Heading", "Normal")</f>
        <v/>
      </c>
      <c r="P8" s="47" t="str">
        <f>[1]!FAMEData(P7, "2006", "2024", 0,"Monthly", "Down", "No Heading", "Normal")</f>
        <v/>
      </c>
      <c r="Q8" s="13">
        <f>[1]!FAMEData(Q7, "2006", "2024", 0,"Monthly", "Down", "No Heading", "Normal")</f>
        <v>10.2731725726366</v>
      </c>
      <c r="R8" s="8" t="str">
        <f>[1]!FAMEData(R7, "2006", "2024", 0,"Monthly", "Down", "No Heading", "Normal")</f>
        <v/>
      </c>
      <c r="S8" s="5" t="str">
        <f>[1]!FAMEData(S7, "2006", "2024", 0,"Monthly", "Down", "No Heading", "Normal")</f>
        <v/>
      </c>
      <c r="T8" s="5" t="str">
        <f>[1]!FAMEData(T7, "2006", "2024", 0,"Monthly", "Down", "No Heading", "Normal")</f>
        <v/>
      </c>
      <c r="U8" s="47" t="str">
        <f>[1]!FAMEData(U7, "2006", "2024", 0,"Monthly", "Down", "No Heading", "Normal")</f>
        <v/>
      </c>
      <c r="V8" s="47" t="str">
        <f>[1]!FAMEData(V7, "2006", "2024", 0,"Monthly", "Down", "No Heading", "Normal")</f>
        <v/>
      </c>
      <c r="W8" s="47" t="str">
        <f>[1]!FAMEData(W7, "2006", "2024", 0,"Monthly", "Down", "No Heading", "Normal")</f>
        <v/>
      </c>
      <c r="X8" s="47" t="str">
        <f>[1]!FAMEData(X7, "2006", "2024", 0,"Monthly", "Down", "No Heading", "Normal")</f>
        <v/>
      </c>
      <c r="Y8" s="13">
        <f>[1]!FAMEData(Y7, "2006", "2024", 0,"Monthly", "Down", "No Heading", "Normal")</f>
        <v>5.28923438819597</v>
      </c>
      <c r="Z8" s="8" t="str">
        <f>[1]!FAMEData(Z7, "2006", "2024", 0,"Monthly", "Down", "No Heading", "Normal")</f>
        <v/>
      </c>
      <c r="AA8" s="47" t="str">
        <f>[1]!FAMEData(AA7, "2006", "2024", 0,"Monthly", "Down", "No Heading", "Normal")</f>
        <v/>
      </c>
      <c r="AB8" s="47" t="str">
        <f>[1]!FAMEData(AB7, "2006", "2024", 0,"Monthly", "Down", "No Heading", "Normal")</f>
        <v/>
      </c>
      <c r="AC8" s="47" t="str">
        <f>[1]!FAMEData(AC7, "2006", "2024", 0,"Monthly", "Down", "No Heading", "Normal")</f>
        <v/>
      </c>
      <c r="AD8" s="47" t="str">
        <f>[1]!FAMEData(AD7, "2006", "2024", 0,"Monthly", "Down", "No Heading", "Normal")</f>
        <v/>
      </c>
      <c r="AE8" s="13">
        <f>[1]!FAMEData(AE7, "2006", "2024", 0,"Monthly", "Down", "No Heading", "Normal")</f>
        <v>5.31</v>
      </c>
      <c r="AF8" s="8" t="str">
        <f>[1]!FAMEData(AF7, "2006", "2024", 0,"Monthly", "Down", "No Heading", "Normal")</f>
        <v/>
      </c>
      <c r="AG8" s="47">
        <f>[1]!FAMEData(AG7, "2006", "2024", 0,"Monthly", "Down", "No Heading", "Normal")</f>
        <v>2757.7020000000002</v>
      </c>
      <c r="AH8" s="47">
        <f>[1]!FAMEData(AH7, "2006", "2024", 0,"Monthly", "Down", "No Heading", "Normal")</f>
        <v>1694</v>
      </c>
      <c r="AI8" s="47">
        <f>[1]!FAMEData(AI7, "2006", "2024", 0,"Monthly", "Down", "No Heading", "Normal")</f>
        <v>4523.3099999999995</v>
      </c>
      <c r="AJ8" s="47" t="str">
        <f>[1]!FAMEData(AJ7, "2006", "2024", 0,"Monthly", "Down", "No Heading", "Normal")</f>
        <v/>
      </c>
      <c r="AK8" s="47" t="str">
        <f>[1]!FAMEData(AK7, "2006", "2024", 0,"Monthly", "Down", "No Heading", "Normal")</f>
        <v/>
      </c>
      <c r="AL8" s="47">
        <f>[1]!FAMEData(AL7, "2006", "2024", 0,"Monthly", "Down", "No Heading", "Normal")</f>
        <v>1360.3000000000002</v>
      </c>
      <c r="AM8" s="47" t="str">
        <f>[1]!FAMEData(AM7, "2006", "2024", 0,"Monthly", "Down", "No Heading", "Normal")</f>
        <v/>
      </c>
      <c r="AN8" s="47" t="str">
        <f>[1]!FAMEData(AN7, "2006", "2024", 0,"Monthly", "Down", "No Heading", "Normal")</f>
        <v/>
      </c>
      <c r="AO8" s="48">
        <f>[1]!FAMEData(AO7, "2006", "2024", 0,"Monthly", "Down", "No Heading", "Normal")</f>
        <v>7577.61</v>
      </c>
      <c r="AP8" s="47">
        <f>[1]!FAMEData(AP7, "2006", "2024", 0,"Monthly", "Down", "No Heading", "Normal")</f>
        <v>23131.487499999999</v>
      </c>
      <c r="AQ8" s="47" t="str">
        <f>[1]!FAMEData(AQ7, "2006", "2024", 0,"Monthly", "Down", "No Heading", "Normal")</f>
        <v/>
      </c>
      <c r="AR8" s="47" t="str">
        <f>[1]!FAMEData(AR7, "2006", "2024", 0,"Monthly", "Down", "No Heading", "Normal")</f>
        <v/>
      </c>
      <c r="AS8" s="47" t="str">
        <f>[1]!FAMEData(AS7, "2006", "2024", 0,"Monthly", "Down", "No Heading", "Normal")</f>
        <v/>
      </c>
      <c r="AT8" s="47" t="str">
        <f>[1]!FAMEData(AT7, "2006", "2024", 0,"Monthly", "Down", "No Heading", "Normal")</f>
        <v/>
      </c>
      <c r="AU8" s="47" t="str">
        <f>[1]!FAMEData(AU7, "2006", "2024", 0,"Monthly", "Down", "No Heading", "Normal")</f>
        <v/>
      </c>
      <c r="AV8" s="47">
        <f>[1]!FAMEData(AV7, "2006", "2024", 0,"Monthly", "Down", "No Heading", "Normal")</f>
        <v>2244.9699999999998</v>
      </c>
      <c r="AW8" s="47">
        <f>[1]!FAMEData(AW7, "2006", "2024", 0,"Monthly", "Down", "No Heading", "Normal")</f>
        <v>3330.57</v>
      </c>
      <c r="AX8" s="47">
        <f>[1]!FAMEData(AX7, "2006", "2024", 0,"Monthly", "Down", "No Heading", "Normal")</f>
        <v>110.16</v>
      </c>
      <c r="AY8" s="47">
        <f>[1]!FAMEData(AY7, "2006", "2024", 0,"Monthly", "Down", "No Heading", "Normal")</f>
        <v>3111.66</v>
      </c>
      <c r="AZ8" s="47">
        <f>[1]!FAMEData(AZ7, "2006", "2024", 0,"Monthly", "Down", "No Heading", "Normal")</f>
        <v>8.4700000000000006</v>
      </c>
      <c r="BA8" s="48">
        <f>[1]!FAMEData(BA7, "2006", "2024", 0,"Monthly", "Down", "No Heading", "Normal")</f>
        <v>33274.667500000003</v>
      </c>
      <c r="BB8" s="47">
        <f>[1]!FAMEData(BB7, "2006", "2024", 0,"Monthly", "Down", "No Heading", "Normal")</f>
        <v>3263.92</v>
      </c>
      <c r="BC8" s="47">
        <f>[1]!FAMEData(BC7, "2006", "2024", 0,"Monthly", "Down", "No Heading", "Normal")</f>
        <v>6603.07</v>
      </c>
      <c r="BD8" s="47">
        <f>[1]!FAMEData(BD7, "2006", "2024", 0,"Monthly", "Down", "No Heading", "Normal")</f>
        <v>1040.99</v>
      </c>
      <c r="BE8" s="47">
        <f>[1]!FAMEData(BE7, "2006", "2024", 0,"Monthly", "Down", "No Heading", "Normal")</f>
        <v>4253.96</v>
      </c>
      <c r="BF8" s="47">
        <f>[1]!FAMEData(BF7, "2006", "2024", 0,"Monthly", "Down", "No Heading", "Normal")</f>
        <v>352.74</v>
      </c>
      <c r="BG8" s="47">
        <f>[1]!FAMEData(BG7, "2006", "2024", 0,"Monthly", "Down", "No Heading", "Normal")</f>
        <v>8243.9500000000007</v>
      </c>
      <c r="BH8" s="47">
        <f>[1]!FAMEData(BH7, "2006", "2024", 0,"Monthly", "Down", "No Heading", "Normal")</f>
        <v>3443.76</v>
      </c>
      <c r="BI8" s="47">
        <f>[1]!FAMEData(BI7, "2006", "2024", 0,"Monthly", "Down", "No Heading", "Normal")</f>
        <v>408.65</v>
      </c>
      <c r="BJ8" s="47">
        <f>[1]!FAMEData(BJ7, "2006", "2024", 0,"Monthly", "Down", "No Heading", "Normal")</f>
        <v>2312.86</v>
      </c>
      <c r="BK8" s="47">
        <f>[1]!FAMEData(BK7, "2006", "2024", 0,"Monthly", "Down", "No Heading", "Normal")</f>
        <v>161.41</v>
      </c>
      <c r="BL8" s="48">
        <f>[1]!FAMEData(BL7, "2006", "2024", 0,"Monthly", "Down", "No Heading", "Normal")</f>
        <v>58411.4375</v>
      </c>
      <c r="BM8" s="5"/>
      <c r="BN8" s="13">
        <f>[1]!FAMEData(BN7, "2006", "2024", 0,"Monthly", "Down", "No Heading", "Normal")</f>
        <v>4.92</v>
      </c>
      <c r="BO8" s="5" t="str">
        <f>[1]!FAMEData(BO7, "2006", "2024", 0,"Monthly", "Down", "No Heading", "Normal")</f>
        <v/>
      </c>
      <c r="BP8" s="13">
        <f>[1]!FAMEData(BP7, "2006", "2024", 0,"Monthly", "Down", "No Heading", "Normal")</f>
        <v>5.52</v>
      </c>
      <c r="BQ8" s="5" t="str">
        <f>[1]!FAMEData(BQ7, "2006", "2024", 0,"Monthly", "Down", "No Heading", "Normal")</f>
        <v/>
      </c>
      <c r="BR8" s="13">
        <f>[1]!FAMEData(BR7, "2006", "2024", 0,"Monthly", "Down", "No Heading", "Normal")</f>
        <v>6.24</v>
      </c>
      <c r="BS8" s="5" t="str">
        <f>[1]!FAMEData(BS7, "2006", "2024", 0,"Monthly", "Down", "No Heading", "Normal")</f>
        <v/>
      </c>
      <c r="BT8" s="13">
        <f>[1]!FAMEData(BT7, "2006", "2024", 0,"Monthly", "Down", "No Heading", "Normal")</f>
        <v>6.36</v>
      </c>
      <c r="BU8" s="8" t="str">
        <f>[1]!FAMEData(BU7, "2006", "2024", 0,"Monthly", "Down", "No Heading", "Normal")</f>
        <v/>
      </c>
      <c r="BW8" s="77"/>
      <c r="BX8" s="77"/>
    </row>
    <row r="9" spans="1:76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  <c r="BW9" s="77"/>
      <c r="BX9" s="77"/>
    </row>
    <row r="10" spans="1:76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  <c r="BW10" s="77"/>
      <c r="BX10" s="77"/>
    </row>
    <row r="11" spans="1:76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  <c r="BW11" s="77"/>
      <c r="BX11" s="77"/>
    </row>
    <row r="12" spans="1:76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  <c r="BW12" s="77"/>
      <c r="BX12" s="77"/>
    </row>
    <row r="13" spans="1:76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  <c r="BW13" s="77"/>
      <c r="BX13" s="77"/>
    </row>
    <row r="14" spans="1:76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  <c r="BW14" s="77"/>
      <c r="BX14" s="77"/>
    </row>
    <row r="15" spans="1:76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  <c r="BW15" s="77"/>
      <c r="BX15" s="77"/>
    </row>
    <row r="16" spans="1:76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  <c r="BW16" s="77"/>
      <c r="BX16" s="77"/>
    </row>
    <row r="17" spans="1:76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  <c r="BW17" s="77"/>
      <c r="BX17" s="77"/>
    </row>
    <row r="18" spans="1:76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  <c r="BW18" s="77"/>
      <c r="BX18" s="77"/>
    </row>
    <row r="19" spans="1:76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  <c r="BW19" s="77"/>
      <c r="BX19" s="77"/>
    </row>
    <row r="20" spans="1:76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  <c r="BW20" s="77"/>
      <c r="BX20" s="77"/>
    </row>
    <row r="21" spans="1:76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  <c r="BW21" s="77"/>
      <c r="BX21" s="77"/>
    </row>
    <row r="22" spans="1:76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  <c r="BW22" s="77"/>
      <c r="BX22" s="77"/>
    </row>
    <row r="23" spans="1:76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  <c r="BW23" s="77"/>
      <c r="BX23" s="77"/>
    </row>
    <row r="24" spans="1:76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  <c r="BW24" s="77"/>
      <c r="BX24" s="77"/>
    </row>
    <row r="25" spans="1:76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  <c r="BW25" s="77"/>
      <c r="BX25" s="77"/>
    </row>
    <row r="26" spans="1:76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  <c r="BW26" s="77"/>
      <c r="BX26" s="77"/>
    </row>
    <row r="27" spans="1:76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  <c r="BW27" s="77"/>
      <c r="BX27" s="77"/>
    </row>
    <row r="28" spans="1:76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  <c r="BW28" s="77"/>
      <c r="BX28" s="77"/>
    </row>
    <row r="29" spans="1:76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  <c r="BW29" s="77"/>
      <c r="BX29" s="77"/>
    </row>
    <row r="30" spans="1:76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  <c r="BW30" s="77"/>
      <c r="BX30" s="77"/>
    </row>
    <row r="31" spans="1:76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  <c r="BW31" s="77"/>
      <c r="BX31" s="77"/>
    </row>
    <row r="32" spans="1:76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v>3457.317464008273</v>
      </c>
      <c r="AK32" s="47"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v>30733.954310414865</v>
      </c>
      <c r="AR32" s="47">
        <v>17940.689972974</v>
      </c>
      <c r="AS32" s="47">
        <v>12793.264337440865</v>
      </c>
      <c r="AT32" s="47">
        <v>4358.3605202462541</v>
      </c>
      <c r="AU32" s="47"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  <c r="BW32" s="77"/>
      <c r="BX32" s="77"/>
    </row>
    <row r="33" spans="1:76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  <c r="BW33" s="77"/>
      <c r="BX33" s="77"/>
    </row>
    <row r="34" spans="1:76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  <c r="BW34" s="77"/>
      <c r="BX34" s="77"/>
    </row>
    <row r="35" spans="1:76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  <c r="BW35" s="77"/>
      <c r="BX35" s="77"/>
    </row>
    <row r="36" spans="1:76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  <c r="BW36" s="77"/>
      <c r="BX36" s="77"/>
    </row>
    <row r="37" spans="1:76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  <c r="BW37" s="77"/>
      <c r="BX37" s="77"/>
    </row>
    <row r="38" spans="1:76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  <c r="BW38" s="77"/>
      <c r="BX38" s="77"/>
    </row>
    <row r="39" spans="1:76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  <c r="BW39" s="77"/>
      <c r="BX39" s="77"/>
    </row>
    <row r="40" spans="1:76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  <c r="BW40" s="77"/>
      <c r="BX40" s="77"/>
    </row>
    <row r="41" spans="1:76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  <c r="BW41" s="77"/>
      <c r="BX41" s="77"/>
    </row>
    <row r="42" spans="1:76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  <c r="BW42" s="77"/>
      <c r="BX42" s="77"/>
    </row>
    <row r="43" spans="1:76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  <c r="BW43" s="77"/>
      <c r="BX43" s="77"/>
    </row>
    <row r="44" spans="1:76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  <c r="BW44" s="77"/>
      <c r="BX44" s="77"/>
    </row>
    <row r="45" spans="1:76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  <c r="BW45" s="77"/>
      <c r="BX45" s="77"/>
    </row>
    <row r="46" spans="1:76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  <c r="BW46" s="77"/>
      <c r="BX46" s="77"/>
    </row>
    <row r="47" spans="1:76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  <c r="BW47" s="77"/>
      <c r="BX47" s="77"/>
    </row>
    <row r="48" spans="1:76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  <c r="BW48" s="77"/>
      <c r="BX48" s="77"/>
    </row>
    <row r="49" spans="1:76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  <c r="BW49" s="77"/>
      <c r="BX49" s="77"/>
    </row>
    <row r="50" spans="1:76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  <c r="BW50" s="77"/>
      <c r="BX50" s="77"/>
    </row>
    <row r="51" spans="1:76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  <c r="BW51" s="77"/>
      <c r="BX51" s="77"/>
    </row>
    <row r="52" spans="1:76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  <c r="BW52" s="77"/>
      <c r="BX52" s="77"/>
    </row>
    <row r="53" spans="1:76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  <c r="BW53" s="77"/>
      <c r="BX53" s="77"/>
    </row>
    <row r="54" spans="1:76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  <c r="BW54" s="77"/>
      <c r="BX54" s="77"/>
    </row>
    <row r="55" spans="1:76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  <c r="BW55" s="77"/>
      <c r="BX55" s="77"/>
    </row>
    <row r="56" spans="1:76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  <c r="BW56" s="77"/>
      <c r="BX56" s="77"/>
    </row>
    <row r="57" spans="1:76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  <c r="BW57" s="77"/>
      <c r="BX57" s="77"/>
    </row>
    <row r="58" spans="1:76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  <c r="BW58" s="77"/>
      <c r="BX58" s="77"/>
    </row>
    <row r="59" spans="1:76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  <c r="BW59" s="77"/>
      <c r="BX59" s="77"/>
    </row>
    <row r="60" spans="1:76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  <c r="BW60" s="77"/>
      <c r="BX60" s="77"/>
    </row>
    <row r="61" spans="1:76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  <c r="BW61" s="77"/>
      <c r="BX61" s="77"/>
    </row>
    <row r="62" spans="1:76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  <c r="BW62" s="77"/>
      <c r="BX62" s="77"/>
    </row>
    <row r="63" spans="1:76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  <c r="BW63" s="77"/>
      <c r="BX63" s="77"/>
    </row>
    <row r="64" spans="1:76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  <c r="BW64" s="77"/>
      <c r="BX64" s="77"/>
    </row>
    <row r="65" spans="1:76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  <c r="BW65" s="77"/>
      <c r="BX65" s="77"/>
    </row>
    <row r="66" spans="1:76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  <c r="BW66" s="77"/>
      <c r="BX66" s="77"/>
    </row>
    <row r="67" spans="1:76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  <c r="BW67" s="77"/>
      <c r="BX67" s="77"/>
    </row>
    <row r="68" spans="1:76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  <c r="BW68" s="77"/>
      <c r="BX68" s="77"/>
    </row>
    <row r="69" spans="1:76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  <c r="BW69" s="77"/>
      <c r="BX69" s="77"/>
    </row>
    <row r="70" spans="1:76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  <c r="BW70" s="77"/>
      <c r="BX70" s="77"/>
    </row>
    <row r="71" spans="1:76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  <c r="BW71" s="77"/>
      <c r="BX71" s="77"/>
    </row>
    <row r="72" spans="1:76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  <c r="BW72" s="77"/>
      <c r="BX72" s="77"/>
    </row>
    <row r="73" spans="1:76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  <c r="BW73" s="77"/>
      <c r="BX73" s="77"/>
    </row>
    <row r="74" spans="1:76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  <c r="BW74" s="77"/>
      <c r="BX74" s="77"/>
    </row>
    <row r="75" spans="1:76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  <c r="BW75" s="77"/>
      <c r="BX75" s="77"/>
    </row>
    <row r="76" spans="1:76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  <c r="BW76" s="77"/>
      <c r="BX76" s="77"/>
    </row>
    <row r="77" spans="1:76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  <c r="BW77" s="77"/>
      <c r="BX77" s="77"/>
    </row>
    <row r="78" spans="1:76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  <c r="BW78" s="77"/>
      <c r="BX78" s="77"/>
    </row>
    <row r="79" spans="1:76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  <c r="BW79" s="77"/>
      <c r="BX79" s="77"/>
    </row>
    <row r="80" spans="1:76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  <c r="BW80" s="77"/>
      <c r="BX80" s="77"/>
    </row>
    <row r="81" spans="1:76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  <c r="BW81" s="77"/>
      <c r="BX81" s="77"/>
    </row>
    <row r="82" spans="1:76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  <c r="BW82" s="77"/>
      <c r="BX82" s="77"/>
    </row>
    <row r="83" spans="1:76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  <c r="BW83" s="77"/>
      <c r="BX83" s="77"/>
    </row>
    <row r="84" spans="1:76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  <c r="BW84" s="77"/>
      <c r="BX84" s="77"/>
    </row>
    <row r="85" spans="1:76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  <c r="BW85" s="77"/>
      <c r="BX85" s="77"/>
    </row>
    <row r="86" spans="1:76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  <c r="BW86" s="77"/>
      <c r="BX86" s="77"/>
    </row>
    <row r="87" spans="1:76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  <c r="BW87" s="77"/>
      <c r="BX87" s="77"/>
    </row>
    <row r="88" spans="1:76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  <c r="BW88" s="77"/>
      <c r="BX88" s="77"/>
    </row>
    <row r="89" spans="1:76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  <c r="BW89" s="77"/>
      <c r="BX89" s="77"/>
    </row>
    <row r="90" spans="1:76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  <c r="BW90" s="77"/>
      <c r="BX90" s="77"/>
    </row>
    <row r="91" spans="1:76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  <c r="BW91" s="77"/>
      <c r="BX91" s="77"/>
    </row>
    <row r="92" spans="1:76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  <c r="BW92" s="77"/>
      <c r="BX92" s="77"/>
    </row>
    <row r="93" spans="1:76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  <c r="BW93" s="77"/>
      <c r="BX93" s="77"/>
    </row>
    <row r="94" spans="1:76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  <c r="BW94" s="77"/>
      <c r="BX94" s="77"/>
    </row>
    <row r="95" spans="1:76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  <c r="BW95" s="77"/>
      <c r="BX95" s="77"/>
    </row>
    <row r="96" spans="1:76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  <c r="BW96" s="77"/>
      <c r="BX96" s="77"/>
    </row>
    <row r="97" spans="1:76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  <c r="BW97" s="77"/>
      <c r="BX97" s="77"/>
    </row>
    <row r="98" spans="1:76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  <c r="BW98" s="77"/>
      <c r="BX98" s="77"/>
    </row>
    <row r="99" spans="1:76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  <c r="BW99" s="77"/>
      <c r="BX99" s="77"/>
    </row>
    <row r="100" spans="1:76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  <c r="BW100" s="77"/>
      <c r="BX100" s="77"/>
    </row>
    <row r="101" spans="1:76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  <c r="BW101" s="77"/>
      <c r="BX101" s="77"/>
    </row>
    <row r="102" spans="1:76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  <c r="BW102" s="77"/>
      <c r="BX102" s="77"/>
    </row>
    <row r="103" spans="1:76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  <c r="BW103" s="77"/>
      <c r="BX103" s="77"/>
    </row>
    <row r="104" spans="1:76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  <c r="BW104" s="77"/>
      <c r="BX104" s="77"/>
    </row>
    <row r="105" spans="1:76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  <c r="BW105" s="77"/>
      <c r="BX105" s="77"/>
    </row>
    <row r="106" spans="1:76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  <c r="BW106" s="77"/>
      <c r="BX106" s="77"/>
    </row>
    <row r="107" spans="1:76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77"/>
      <c r="BX107" s="77"/>
    </row>
    <row r="108" spans="1:76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77"/>
      <c r="BX108" s="77"/>
    </row>
    <row r="109" spans="1:76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77"/>
      <c r="BX109" s="77"/>
    </row>
    <row r="110" spans="1:76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77"/>
      <c r="BX110" s="77"/>
    </row>
    <row r="111" spans="1:76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77"/>
      <c r="BX111" s="77"/>
    </row>
    <row r="112" spans="1:76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77"/>
      <c r="BX112" s="77"/>
    </row>
    <row r="113" spans="1:76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77"/>
      <c r="BX113" s="77"/>
    </row>
    <row r="114" spans="1:76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77"/>
      <c r="BX114" s="77"/>
    </row>
    <row r="115" spans="1:76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77"/>
      <c r="BX115" s="77"/>
    </row>
    <row r="116" spans="1:76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77"/>
      <c r="BX116" s="77"/>
    </row>
    <row r="117" spans="1:76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77"/>
      <c r="BX117" s="77"/>
    </row>
    <row r="118" spans="1:76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77"/>
      <c r="BX118" s="77"/>
    </row>
    <row r="119" spans="1:76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77"/>
      <c r="BX119" s="77"/>
    </row>
    <row r="120" spans="1:76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77"/>
      <c r="BX120" s="77"/>
    </row>
    <row r="121" spans="1:76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77"/>
      <c r="BX121" s="77"/>
    </row>
    <row r="122" spans="1:76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77"/>
      <c r="BX122" s="77"/>
    </row>
    <row r="123" spans="1:76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77"/>
      <c r="BX123" s="77"/>
    </row>
    <row r="124" spans="1:76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77"/>
      <c r="BX124" s="77"/>
    </row>
    <row r="125" spans="1:76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77"/>
      <c r="BX125" s="77"/>
    </row>
    <row r="126" spans="1:76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77"/>
      <c r="BX126" s="77"/>
    </row>
    <row r="127" spans="1:76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77"/>
      <c r="BX127" s="77"/>
    </row>
    <row r="128" spans="1:76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77"/>
      <c r="BX128" s="77"/>
    </row>
    <row r="129" spans="1:76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77"/>
      <c r="BX129" s="77"/>
    </row>
    <row r="130" spans="1:76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77"/>
      <c r="BX130" s="77"/>
    </row>
    <row r="131" spans="1:76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77"/>
      <c r="BX131" s="77"/>
    </row>
    <row r="132" spans="1:76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77"/>
      <c r="BX132" s="77"/>
    </row>
    <row r="133" spans="1:76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77"/>
      <c r="BX133" s="77"/>
    </row>
    <row r="134" spans="1:76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77"/>
      <c r="BX134" s="77"/>
    </row>
    <row r="135" spans="1:76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77"/>
      <c r="BX135" s="77"/>
    </row>
    <row r="136" spans="1:76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77"/>
      <c r="BX136" s="77"/>
    </row>
    <row r="137" spans="1:76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77"/>
      <c r="BX137" s="77"/>
    </row>
    <row r="138" spans="1:76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77"/>
      <c r="BX138" s="77"/>
    </row>
    <row r="139" spans="1:76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77"/>
      <c r="BX139" s="77"/>
    </row>
    <row r="140" spans="1:76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77"/>
      <c r="BX140" s="77"/>
    </row>
    <row r="141" spans="1:76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77"/>
      <c r="BX141" s="77"/>
    </row>
    <row r="142" spans="1:76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77"/>
      <c r="BX142" s="77"/>
    </row>
    <row r="143" spans="1:76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77"/>
      <c r="BX143" s="77"/>
    </row>
    <row r="144" spans="1:76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77"/>
      <c r="BX144" s="77"/>
    </row>
    <row r="145" spans="1:76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77"/>
      <c r="BX145" s="77"/>
    </row>
    <row r="146" spans="1:76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77"/>
      <c r="BX146" s="77"/>
    </row>
    <row r="147" spans="1:76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77"/>
      <c r="BX147" s="77"/>
    </row>
    <row r="148" spans="1:76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77"/>
      <c r="BX148" s="77"/>
    </row>
    <row r="149" spans="1:76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77"/>
      <c r="BX149" s="77"/>
    </row>
    <row r="150" spans="1:76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77"/>
      <c r="BX150" s="77"/>
    </row>
    <row r="151" spans="1:76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77"/>
      <c r="BX151" s="77"/>
    </row>
    <row r="152" spans="1:76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77"/>
      <c r="BX152" s="77"/>
    </row>
    <row r="153" spans="1:76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77"/>
      <c r="BX153" s="77"/>
    </row>
    <row r="154" spans="1:76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77"/>
      <c r="BX154" s="77"/>
    </row>
    <row r="155" spans="1:76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77"/>
      <c r="BX155" s="77"/>
    </row>
    <row r="156" spans="1:76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77"/>
      <c r="BX156" s="77"/>
    </row>
    <row r="157" spans="1:76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77"/>
      <c r="BX157" s="77"/>
    </row>
    <row r="158" spans="1:76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77"/>
      <c r="BX158" s="77"/>
    </row>
    <row r="159" spans="1:76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77"/>
      <c r="BX159" s="77"/>
    </row>
    <row r="160" spans="1:76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77"/>
      <c r="BX160" s="77"/>
    </row>
    <row r="161" spans="1:76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77"/>
      <c r="BX161" s="77"/>
    </row>
    <row r="162" spans="1:76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77"/>
      <c r="BX162" s="77"/>
    </row>
    <row r="163" spans="1:76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77"/>
      <c r="BX163" s="77"/>
    </row>
    <row r="164" spans="1:76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77"/>
      <c r="BX164" s="77"/>
    </row>
    <row r="165" spans="1:76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77"/>
      <c r="BX165" s="77"/>
    </row>
    <row r="166" spans="1:76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77"/>
      <c r="BX166" s="77"/>
    </row>
    <row r="167" spans="1:76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77"/>
      <c r="BX167" s="77"/>
    </row>
    <row r="168" spans="1:76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77"/>
      <c r="BX168" s="77"/>
    </row>
    <row r="169" spans="1:76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77"/>
      <c r="BX169" s="77"/>
    </row>
    <row r="170" spans="1:76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77"/>
      <c r="BX170" s="77"/>
    </row>
    <row r="171" spans="1:76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77"/>
      <c r="BX171" s="77"/>
    </row>
    <row r="172" spans="1:76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77"/>
      <c r="BX172" s="77"/>
    </row>
    <row r="173" spans="1:76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77"/>
      <c r="BX173" s="77"/>
    </row>
    <row r="174" spans="1:76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77"/>
      <c r="BX174" s="77"/>
    </row>
    <row r="175" spans="1:76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77"/>
      <c r="BX175" s="77"/>
    </row>
    <row r="176" spans="1:76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77"/>
      <c r="BX176" s="77"/>
    </row>
    <row r="177" spans="1:76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77"/>
      <c r="BX177" s="77"/>
    </row>
    <row r="178" spans="1:76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77"/>
      <c r="BX178" s="77"/>
    </row>
    <row r="179" spans="1:76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77"/>
      <c r="BX179" s="77"/>
    </row>
    <row r="180" spans="1:76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77"/>
      <c r="BX180" s="77"/>
    </row>
    <row r="181" spans="1:76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77"/>
      <c r="BX181" s="77"/>
    </row>
    <row r="182" spans="1:76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77"/>
      <c r="BX182" s="77"/>
    </row>
    <row r="183" spans="1:76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77"/>
      <c r="BX183" s="77"/>
    </row>
    <row r="184" spans="1:76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77"/>
      <c r="BX184" s="77"/>
    </row>
    <row r="185" spans="1:76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77"/>
      <c r="BX185" s="77"/>
    </row>
    <row r="186" spans="1:76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  <c r="BX186" s="77"/>
    </row>
    <row r="187" spans="1:76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  <c r="BX187" s="77"/>
    </row>
    <row r="188" spans="1:76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  <c r="BX188" s="77"/>
    </row>
    <row r="189" spans="1:76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  <c r="BX189" s="77"/>
    </row>
    <row r="190" spans="1:76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  <c r="BX190" s="77"/>
    </row>
    <row r="191" spans="1:76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  <c r="BX191" s="77"/>
    </row>
    <row r="192" spans="1:76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  <c r="BX192" s="77"/>
    </row>
    <row r="193" spans="1:76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  <c r="BX193" s="77"/>
    </row>
    <row r="194" spans="1:76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  <c r="BX194" s="77"/>
    </row>
    <row r="195" spans="1:76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  <c r="BX195" s="77"/>
    </row>
    <row r="196" spans="1:76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  <c r="BX196" s="77"/>
    </row>
    <row r="197" spans="1:76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  <c r="BX197" s="77"/>
    </row>
    <row r="198" spans="1:76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  <c r="BX198" s="77"/>
    </row>
    <row r="199" spans="1:76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  <c r="BX199" s="77"/>
    </row>
    <row r="200" spans="1:76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  <c r="BX200" s="77"/>
    </row>
    <row r="201" spans="1:76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  <c r="BX201" s="77"/>
    </row>
    <row r="202" spans="1:76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  <c r="BX202" s="77"/>
    </row>
    <row r="203" spans="1:76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  <c r="BX203" s="77"/>
    </row>
    <row r="204" spans="1:76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  <c r="BX204" s="77"/>
    </row>
    <row r="205" spans="1:76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  <c r="BX205" s="77"/>
    </row>
    <row r="206" spans="1:76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  <c r="BX206" s="77"/>
    </row>
    <row r="207" spans="1:76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  <c r="BX207" s="77"/>
    </row>
    <row r="208" spans="1:76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  <c r="BX208" s="77"/>
    </row>
    <row r="209" spans="1:76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  <c r="BX209" s="77"/>
    </row>
    <row r="210" spans="1:76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  <c r="BX210" s="77"/>
    </row>
    <row r="211" spans="1:76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  <c r="BX211" s="77"/>
    </row>
    <row r="212" spans="1:76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  <c r="BX212" s="77"/>
    </row>
    <row r="213" spans="1:76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78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  <c r="BX213" s="77"/>
    </row>
    <row r="214" spans="1:76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  <c r="BX214" s="77"/>
    </row>
    <row r="215" spans="1:76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  <c r="BX215" s="77"/>
    </row>
    <row r="216" spans="1:76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2441.0770240000002</v>
      </c>
      <c r="BJ216" s="47">
        <v>22001.413142845751</v>
      </c>
      <c r="BK216" s="47">
        <v>1094.6484074828163</v>
      </c>
      <c r="BL216" s="48">
        <v>322092.05518898094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  <c r="BX216" s="77"/>
    </row>
    <row r="217" spans="1:76" x14ac:dyDescent="0.25">
      <c r="A217" s="17">
        <v>45078</v>
      </c>
      <c r="B217" s="47">
        <v>122079.972824775</v>
      </c>
      <c r="C217" s="47">
        <v>19778.44664446</v>
      </c>
      <c r="D217" s="47">
        <v>77700.574888862</v>
      </c>
      <c r="E217" s="48">
        <v>11958.330840242001</v>
      </c>
      <c r="F217" s="47">
        <v>231517.32519833901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33106.343911636402</v>
      </c>
      <c r="AJ217" s="47">
        <v>21565.508806471898</v>
      </c>
      <c r="AK217" s="47">
        <v>11540.8351051645</v>
      </c>
      <c r="AL217" s="47">
        <v>11592.647023338999</v>
      </c>
      <c r="AM217" s="47">
        <v>6376.4822261659001</v>
      </c>
      <c r="AN217" s="47">
        <v>5216.164797173099</v>
      </c>
      <c r="AO217" s="48">
        <v>55363.045456008702</v>
      </c>
      <c r="AP217" s="47">
        <v>111917.10244325893</v>
      </c>
      <c r="AQ217" s="47">
        <v>71474.595090716903</v>
      </c>
      <c r="AR217" s="47">
        <v>59744.428694742703</v>
      </c>
      <c r="AS217" s="47">
        <v>11730.1663959742</v>
      </c>
      <c r="AT217" s="47">
        <v>39159.991074113794</v>
      </c>
      <c r="AU217" s="47">
        <v>1282.51627842825</v>
      </c>
      <c r="AV217" s="47">
        <v>10534.9181388573</v>
      </c>
      <c r="AW217" s="47">
        <v>25438.873261138702</v>
      </c>
      <c r="AX217" s="47">
        <v>1896.585</v>
      </c>
      <c r="AY217" s="47">
        <v>13931.133151837512</v>
      </c>
      <c r="AZ217" s="47">
        <v>86.888999999999996</v>
      </c>
      <c r="BA217" s="48">
        <v>191132.50214742613</v>
      </c>
      <c r="BB217" s="47">
        <v>29327.403362906</v>
      </c>
      <c r="BC217" s="47">
        <v>16608.103936533298</v>
      </c>
      <c r="BD217" s="47">
        <v>47457.851776526804</v>
      </c>
      <c r="BE217" s="47">
        <v>92.341152158149995</v>
      </c>
      <c r="BF217" s="47">
        <v>458.01257819248946</v>
      </c>
      <c r="BG217" s="47">
        <v>37351.116422969499</v>
      </c>
      <c r="BH217" s="47">
        <v>21377.542062510831</v>
      </c>
      <c r="BI217" s="47">
        <v>2420.5645861666667</v>
      </c>
      <c r="BJ217" s="47">
        <v>22642.526865979726</v>
      </c>
      <c r="BK217" s="47">
        <v>1058.5824744516806</v>
      </c>
      <c r="BL217" s="48">
        <v>322524.32868495851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  <c r="BX217" s="77"/>
    </row>
    <row r="218" spans="1:76" x14ac:dyDescent="0.25">
      <c r="A218" s="17">
        <v>45108</v>
      </c>
      <c r="B218" s="47">
        <v>122362.885700022</v>
      </c>
      <c r="C218" s="47">
        <v>19779.346054398</v>
      </c>
      <c r="D218" s="47">
        <v>77776.452044321006</v>
      </c>
      <c r="E218" s="48">
        <v>12784.116276283001</v>
      </c>
      <c r="F218" s="47">
        <v>232702.80007502402</v>
      </c>
      <c r="G218" s="13">
        <v>29.1</v>
      </c>
      <c r="H218" s="8">
        <v>2380.85</v>
      </c>
      <c r="I218" s="49">
        <v>34.130000000000003</v>
      </c>
      <c r="J218" s="49">
        <v>1032.5</v>
      </c>
      <c r="K218" s="49">
        <v>13.47</v>
      </c>
      <c r="L218" s="49">
        <v>344.02</v>
      </c>
      <c r="M218" s="49">
        <v>17.600000000000001</v>
      </c>
      <c r="N218" s="49">
        <v>451.43</v>
      </c>
      <c r="O218" s="49">
        <v>38.82</v>
      </c>
      <c r="P218" s="49">
        <v>552.9</v>
      </c>
      <c r="Q218" s="13">
        <v>15.75</v>
      </c>
      <c r="R218" s="8">
        <v>5519.65</v>
      </c>
      <c r="S218" s="5">
        <v>30.29</v>
      </c>
      <c r="T218" s="5">
        <v>79.44</v>
      </c>
      <c r="U218" s="49">
        <v>12.2</v>
      </c>
      <c r="V218" s="49">
        <v>2583.3200000000002</v>
      </c>
      <c r="W218" s="49">
        <v>18.55</v>
      </c>
      <c r="X218" s="49">
        <v>2856.89</v>
      </c>
      <c r="Y218" s="13">
        <v>6.82</v>
      </c>
      <c r="Z218" s="8">
        <v>1838.19</v>
      </c>
      <c r="AA218" s="49">
        <v>6.64</v>
      </c>
      <c r="AB218" s="49">
        <v>1290</v>
      </c>
      <c r="AC218" s="49">
        <v>7.26</v>
      </c>
      <c r="AD218" s="49">
        <v>548.19000000000005</v>
      </c>
      <c r="AE218" s="56">
        <v>4.24</v>
      </c>
      <c r="AF218" s="55">
        <v>417.11</v>
      </c>
      <c r="AG218" s="47">
        <v>17043.361504657401</v>
      </c>
      <c r="AH218" s="47">
        <v>10593.734309436501</v>
      </c>
      <c r="AI218" s="47">
        <v>32584.982897791997</v>
      </c>
      <c r="AJ218" s="47">
        <v>21296.113903468799</v>
      </c>
      <c r="AK218" s="47">
        <v>11288.8689943232</v>
      </c>
      <c r="AL218" s="47">
        <v>11541.588109141199</v>
      </c>
      <c r="AM218" s="47">
        <v>6296.6663439227141</v>
      </c>
      <c r="AN218" s="47">
        <v>5244.9217652184852</v>
      </c>
      <c r="AO218" s="48">
        <v>54720.305316369697</v>
      </c>
      <c r="AP218" s="47">
        <v>112909.68222110665</v>
      </c>
      <c r="AQ218" s="47">
        <v>72561.730064511605</v>
      </c>
      <c r="AR218" s="47">
        <v>61344.354541509601</v>
      </c>
      <c r="AS218" s="47">
        <v>11217.375523002</v>
      </c>
      <c r="AT218" s="47">
        <v>39176.594585934043</v>
      </c>
      <c r="AU218" s="47">
        <v>1171.357570661</v>
      </c>
      <c r="AV218" s="47">
        <v>10468.6659402684</v>
      </c>
      <c r="AW218" s="47">
        <v>25025.849226647599</v>
      </c>
      <c r="AX218" s="47">
        <v>1916.1334999999999</v>
      </c>
      <c r="AY218" s="47">
        <v>13767.315103044375</v>
      </c>
      <c r="AZ218" s="47">
        <v>86.233499999999992</v>
      </c>
      <c r="BA218" s="48">
        <v>191187.08760134797</v>
      </c>
      <c r="BB218" s="47">
        <v>28187.9326578334</v>
      </c>
      <c r="BC218" s="47">
        <v>16388.899433111183</v>
      </c>
      <c r="BD218" s="47">
        <v>48070.622559995405</v>
      </c>
      <c r="BE218" s="47">
        <v>89.035753635428605</v>
      </c>
      <c r="BF218" s="47">
        <v>438.01370635747696</v>
      </c>
      <c r="BG218" s="47">
        <v>37338.819453000004</v>
      </c>
      <c r="BH218" s="47">
        <v>22317.517859861633</v>
      </c>
      <c r="BI218" s="47">
        <v>2399.3450739999998</v>
      </c>
      <c r="BJ218" s="47">
        <v>23076.463025915051</v>
      </c>
      <c r="BK218" s="47">
        <v>1039.1586940715104</v>
      </c>
      <c r="BL218" s="48">
        <v>322301.65237915592</v>
      </c>
      <c r="BM218" s="51"/>
      <c r="BN218" s="13">
        <v>10.4</v>
      </c>
      <c r="BO218" s="5">
        <v>18176.150000000001</v>
      </c>
      <c r="BP218" s="13">
        <v>9.9600000000000009</v>
      </c>
      <c r="BQ218" s="5">
        <v>3543.34</v>
      </c>
      <c r="BR218" s="13">
        <v>7.72</v>
      </c>
      <c r="BS218" s="5">
        <v>464.33</v>
      </c>
      <c r="BT218" s="13">
        <v>6.61</v>
      </c>
      <c r="BU218" s="8">
        <v>84.16</v>
      </c>
      <c r="BV218" s="5"/>
      <c r="BW218" s="77"/>
      <c r="BX218" s="77"/>
    </row>
    <row r="219" spans="1:76" x14ac:dyDescent="0.25">
      <c r="A219" s="17">
        <v>45139</v>
      </c>
      <c r="B219" s="47">
        <v>122298.044283681</v>
      </c>
      <c r="C219" s="47">
        <v>19895.675719056999</v>
      </c>
      <c r="D219" s="47">
        <v>78187.284320641993</v>
      </c>
      <c r="E219" s="48">
        <v>13238.676459692</v>
      </c>
      <c r="F219" s="47">
        <v>233619.68078307202</v>
      </c>
      <c r="G219" s="13">
        <v>28.48</v>
      </c>
      <c r="H219" s="8">
        <v>2557.9</v>
      </c>
      <c r="I219" s="49">
        <v>34.270000000000003</v>
      </c>
      <c r="J219" s="49">
        <v>1059.8800000000001</v>
      </c>
      <c r="K219" s="49">
        <v>13.71</v>
      </c>
      <c r="L219" s="49">
        <v>352.73</v>
      </c>
      <c r="M219" s="49">
        <v>16.82</v>
      </c>
      <c r="N219" s="49">
        <v>573.11</v>
      </c>
      <c r="O219" s="49">
        <v>38.549999999999997</v>
      </c>
      <c r="P219" s="49">
        <v>572.17999999999995</v>
      </c>
      <c r="Q219" s="13">
        <v>14.39</v>
      </c>
      <c r="R219" s="8">
        <v>5733.97</v>
      </c>
      <c r="S219" s="5">
        <v>29.62</v>
      </c>
      <c r="T219" s="5">
        <v>83.48</v>
      </c>
      <c r="U219" s="49">
        <v>10.95</v>
      </c>
      <c r="V219" s="49">
        <v>2925.02</v>
      </c>
      <c r="W219" s="49">
        <v>17.61</v>
      </c>
      <c r="X219" s="49">
        <v>2725.47</v>
      </c>
      <c r="Y219" s="13">
        <v>6.91</v>
      </c>
      <c r="Z219" s="8">
        <v>1557.47</v>
      </c>
      <c r="AA219" s="49">
        <v>6.6</v>
      </c>
      <c r="AB219" s="49">
        <v>1095.69</v>
      </c>
      <c r="AC219" s="49">
        <v>7.66</v>
      </c>
      <c r="AD219" s="49">
        <v>461.78</v>
      </c>
      <c r="AE219" s="56">
        <v>4.22</v>
      </c>
      <c r="AF219" s="55">
        <v>492.29</v>
      </c>
      <c r="AG219" s="47">
        <v>18524.311100188999</v>
      </c>
      <c r="AH219" s="47">
        <v>10497.451990637601</v>
      </c>
      <c r="AI219" s="47">
        <v>32491.744972455999</v>
      </c>
      <c r="AJ219" s="47">
        <v>21180.756465938201</v>
      </c>
      <c r="AK219" s="47">
        <v>11310.9885065178</v>
      </c>
      <c r="AL219" s="47">
        <v>11396.7735616261</v>
      </c>
      <c r="AM219" s="47">
        <v>6198.7905416847725</v>
      </c>
      <c r="AN219" s="47">
        <v>5197.9830199413273</v>
      </c>
      <c r="AO219" s="48">
        <v>54385.970524719698</v>
      </c>
      <c r="AP219" s="47">
        <v>112249.40468907758</v>
      </c>
      <c r="AQ219" s="47">
        <v>72061.548282898206</v>
      </c>
      <c r="AR219" s="47">
        <v>61260.437053254398</v>
      </c>
      <c r="AS219" s="47">
        <v>10801.1112296438</v>
      </c>
      <c r="AT219" s="47">
        <v>39117.389683990506</v>
      </c>
      <c r="AU219" s="47">
        <v>1070.4667221888601</v>
      </c>
      <c r="AV219" s="47">
        <v>10380.354269670701</v>
      </c>
      <c r="AW219" s="47">
        <v>24218.275717711102</v>
      </c>
      <c r="AX219" s="47">
        <v>1947.3719999999998</v>
      </c>
      <c r="AY219" s="47">
        <v>12914.280709442468</v>
      </c>
      <c r="AZ219" s="47">
        <v>86.844999999999999</v>
      </c>
      <c r="BA219" s="48">
        <v>190180.25149173659</v>
      </c>
      <c r="BB219" s="47">
        <v>29383.762426077599</v>
      </c>
      <c r="BC219" s="47">
        <v>18520.864783012574</v>
      </c>
      <c r="BD219" s="47">
        <v>49018.795997763198</v>
      </c>
      <c r="BE219" s="47">
        <v>87.765322331181807</v>
      </c>
      <c r="BF219" s="47">
        <v>432.77947780385603</v>
      </c>
      <c r="BG219" s="47">
        <v>37362.237592000005</v>
      </c>
      <c r="BH219" s="47">
        <v>22573.207594182939</v>
      </c>
      <c r="BI219" s="47">
        <v>2419.8364554999998</v>
      </c>
      <c r="BJ219" s="47">
        <v>23692.963412906236</v>
      </c>
      <c r="BK219" s="47">
        <v>1018.4133222031301</v>
      </c>
      <c r="BL219" s="48">
        <v>325268.12440529856</v>
      </c>
      <c r="BM219" s="51"/>
      <c r="BN219" s="13">
        <v>9.43</v>
      </c>
      <c r="BO219" s="5">
        <v>17587.38</v>
      </c>
      <c r="BP219" s="13">
        <v>8.99</v>
      </c>
      <c r="BQ219" s="5">
        <v>3050.07</v>
      </c>
      <c r="BR219" s="13">
        <v>7.7</v>
      </c>
      <c r="BS219" s="5">
        <v>646.41999999999996</v>
      </c>
      <c r="BT219" s="13">
        <v>6.51</v>
      </c>
      <c r="BU219" s="8">
        <v>5</v>
      </c>
      <c r="BV219" s="5"/>
      <c r="BW219" s="77"/>
      <c r="BX219" s="77"/>
    </row>
    <row r="220" spans="1:76" x14ac:dyDescent="0.25">
      <c r="A220" s="17">
        <v>45170</v>
      </c>
      <c r="B220" s="47">
        <v>123734.705139549</v>
      </c>
      <c r="C220" s="47">
        <v>19871.037964456002</v>
      </c>
      <c r="D220" s="47">
        <v>78538.072813973995</v>
      </c>
      <c r="E220" s="48">
        <v>13357.777924885</v>
      </c>
      <c r="F220" s="47">
        <v>235501.59384286398</v>
      </c>
      <c r="G220" s="13">
        <v>28.98</v>
      </c>
      <c r="H220" s="8">
        <v>2326.67</v>
      </c>
      <c r="I220" s="49">
        <v>33.72</v>
      </c>
      <c r="J220" s="49">
        <v>1051.22</v>
      </c>
      <c r="K220" s="49">
        <v>13.72</v>
      </c>
      <c r="L220" s="49">
        <v>308.31</v>
      </c>
      <c r="M220" s="49">
        <v>17.37</v>
      </c>
      <c r="N220" s="49">
        <v>435.67</v>
      </c>
      <c r="O220" s="49">
        <v>37.96</v>
      </c>
      <c r="P220" s="49">
        <v>531.47</v>
      </c>
      <c r="Q220" s="13">
        <v>14.28</v>
      </c>
      <c r="R220" s="8">
        <v>5575.38</v>
      </c>
      <c r="S220" s="5">
        <v>30.46</v>
      </c>
      <c r="T220" s="5">
        <v>80.11</v>
      </c>
      <c r="U220" s="49">
        <v>10.76</v>
      </c>
      <c r="V220" s="49">
        <v>2912.67</v>
      </c>
      <c r="W220" s="49">
        <v>17.739999999999998</v>
      </c>
      <c r="X220" s="49">
        <v>2582.6</v>
      </c>
      <c r="Y220" s="13">
        <v>7.14</v>
      </c>
      <c r="Z220" s="8">
        <v>1511.48</v>
      </c>
      <c r="AA220" s="49">
        <v>6.93</v>
      </c>
      <c r="AB220" s="49">
        <v>1036.95</v>
      </c>
      <c r="AC220" s="49">
        <v>7.59</v>
      </c>
      <c r="AD220" s="49">
        <v>474.53</v>
      </c>
      <c r="AE220" s="56">
        <v>4.3499999999999996</v>
      </c>
      <c r="AF220" s="55">
        <v>410.75</v>
      </c>
      <c r="AG220" s="47">
        <v>18286.856354898999</v>
      </c>
      <c r="AH220" s="47">
        <v>10562.3694799105</v>
      </c>
      <c r="AI220" s="47">
        <v>32745.587093143102</v>
      </c>
      <c r="AJ220" s="47">
        <v>21173.566808343901</v>
      </c>
      <c r="AK220" s="47">
        <v>11572.0202847992</v>
      </c>
      <c r="AL220" s="47">
        <v>11730.533622663899</v>
      </c>
      <c r="AM220" s="47">
        <v>6348.6576810820525</v>
      </c>
      <c r="AN220" s="47">
        <v>5381.8759415818467</v>
      </c>
      <c r="AO220" s="48">
        <v>55038.490195717503</v>
      </c>
      <c r="AP220" s="47">
        <v>111350.81706873301</v>
      </c>
      <c r="AQ220" s="47">
        <v>71124.152610113</v>
      </c>
      <c r="AR220" s="47">
        <v>60377.197541449998</v>
      </c>
      <c r="AS220" s="47">
        <v>10746.955068662999</v>
      </c>
      <c r="AT220" s="47">
        <v>39162.567903706549</v>
      </c>
      <c r="AU220" s="47">
        <v>1064.0965549134701</v>
      </c>
      <c r="AV220" s="47">
        <v>10359.570806347299</v>
      </c>
      <c r="AW220" s="47">
        <v>28317.080377518098</v>
      </c>
      <c r="AX220" s="47">
        <v>1988.8719999999998</v>
      </c>
      <c r="AY220" s="47">
        <v>14488.877149089356</v>
      </c>
      <c r="AZ220" s="47">
        <v>89.698000000000008</v>
      </c>
      <c r="BA220" s="48">
        <v>192476.25529922656</v>
      </c>
      <c r="BB220" s="47">
        <v>30603.404696569702</v>
      </c>
      <c r="BC220" s="47">
        <v>18659.250233945691</v>
      </c>
      <c r="BD220" s="47">
        <v>49145.726976514903</v>
      </c>
      <c r="BE220" s="47">
        <v>88.098190910052594</v>
      </c>
      <c r="BF220" s="47">
        <v>439.16862652483655</v>
      </c>
      <c r="BG220" s="47">
        <v>37489.730019174996</v>
      </c>
      <c r="BH220" s="47">
        <v>22106.887721959403</v>
      </c>
      <c r="BI220" s="47">
        <v>2344.6010245000002</v>
      </c>
      <c r="BJ220" s="47">
        <v>26258.158148137707</v>
      </c>
      <c r="BK220" s="47">
        <v>972.08671899278943</v>
      </c>
      <c r="BL220" s="48">
        <v>326122.87792219565</v>
      </c>
      <c r="BM220" s="51"/>
      <c r="BN220" s="13">
        <v>8.9</v>
      </c>
      <c r="BO220" s="5">
        <v>16895.689999999999</v>
      </c>
      <c r="BP220" s="13">
        <v>8.7799999999999994</v>
      </c>
      <c r="BQ220" s="5">
        <v>4399.01</v>
      </c>
      <c r="BR220" s="13">
        <v>7.94</v>
      </c>
      <c r="BS220" s="5">
        <v>549.34</v>
      </c>
      <c r="BT220" s="13"/>
      <c r="BU220" s="8"/>
      <c r="BV220" s="5"/>
      <c r="BW220" s="77"/>
      <c r="BX220" s="77"/>
    </row>
    <row r="221" spans="1:76" x14ac:dyDescent="0.25">
      <c r="A221" s="17">
        <v>45200</v>
      </c>
      <c r="B221" s="47">
        <v>123985.015820295</v>
      </c>
      <c r="C221" s="47">
        <v>19939.023606477</v>
      </c>
      <c r="D221" s="47">
        <v>79129.473841294996</v>
      </c>
      <c r="E221" s="48">
        <v>13672.098792827001</v>
      </c>
      <c r="F221" s="47">
        <v>236725.61206089397</v>
      </c>
      <c r="G221" s="13">
        <v>27.86</v>
      </c>
      <c r="H221" s="8">
        <v>2407.66</v>
      </c>
      <c r="I221" s="49">
        <v>32.72</v>
      </c>
      <c r="J221" s="49">
        <v>948.96</v>
      </c>
      <c r="K221" s="49">
        <v>12.47</v>
      </c>
      <c r="L221" s="49">
        <v>378.64</v>
      </c>
      <c r="M221" s="49">
        <v>17.89</v>
      </c>
      <c r="N221" s="49">
        <v>489.13</v>
      </c>
      <c r="O221" s="49">
        <v>38.15</v>
      </c>
      <c r="P221" s="49">
        <v>590.92999999999995</v>
      </c>
      <c r="Q221" s="13">
        <v>13.99</v>
      </c>
      <c r="R221" s="8">
        <v>5697.84</v>
      </c>
      <c r="S221" s="5">
        <v>29.34</v>
      </c>
      <c r="T221" s="5">
        <v>81.510000000000005</v>
      </c>
      <c r="U221" s="49">
        <v>10.48</v>
      </c>
      <c r="V221" s="49">
        <v>2936.48</v>
      </c>
      <c r="W221" s="49">
        <v>17.37</v>
      </c>
      <c r="X221" s="49">
        <v>2679.85</v>
      </c>
      <c r="Y221" s="13">
        <v>7.11</v>
      </c>
      <c r="Z221" s="8">
        <v>1489.59</v>
      </c>
      <c r="AA221" s="49">
        <v>6.75</v>
      </c>
      <c r="AB221" s="49">
        <v>996.2</v>
      </c>
      <c r="AC221" s="49">
        <v>7.83</v>
      </c>
      <c r="AD221" s="49">
        <v>493.39</v>
      </c>
      <c r="AE221" s="56">
        <v>4.72</v>
      </c>
      <c r="AF221" s="55">
        <v>445.63</v>
      </c>
      <c r="AG221" s="47">
        <v>17904.847854354299</v>
      </c>
      <c r="AH221" s="47">
        <v>10493.4705100627</v>
      </c>
      <c r="AI221" s="47">
        <v>32385.6998511981</v>
      </c>
      <c r="AJ221" s="47">
        <v>20935.6499289315</v>
      </c>
      <c r="AK221" s="47">
        <v>11450.0499222666</v>
      </c>
      <c r="AL221" s="47">
        <v>11816.018160728599</v>
      </c>
      <c r="AM221" s="47">
        <v>6247.4368524147503</v>
      </c>
      <c r="AN221" s="47">
        <v>5568.5813083138491</v>
      </c>
      <c r="AO221" s="48">
        <v>54695.188521989403</v>
      </c>
      <c r="AP221" s="47">
        <v>111978.4578208694</v>
      </c>
      <c r="AQ221" s="47">
        <v>71650.971185532297</v>
      </c>
      <c r="AR221" s="47">
        <v>60995.458083118501</v>
      </c>
      <c r="AS221" s="47">
        <v>10655.513102413801</v>
      </c>
      <c r="AT221" s="47">
        <v>39252.066239263804</v>
      </c>
      <c r="AU221" s="47">
        <v>1075.4203960733</v>
      </c>
      <c r="AV221" s="47">
        <v>10346.7632991522</v>
      </c>
      <c r="AW221" s="47">
        <v>32002.677822713598</v>
      </c>
      <c r="AX221" s="47">
        <v>2006.3159999999998</v>
      </c>
      <c r="AY221" s="47">
        <v>16072.936204846141</v>
      </c>
      <c r="AZ221" s="47">
        <v>98.639999999999986</v>
      </c>
      <c r="BA221" s="48">
        <v>194857.82725987845</v>
      </c>
      <c r="BB221" s="47">
        <v>30966.955476498701</v>
      </c>
      <c r="BC221" s="47">
        <v>21413.814992532229</v>
      </c>
      <c r="BD221" s="47">
        <v>49898.923535660899</v>
      </c>
      <c r="BE221" s="47">
        <v>84.746317980800001</v>
      </c>
      <c r="BF221" s="47">
        <v>425.15861438977504</v>
      </c>
      <c r="BG221" s="47">
        <v>37500.233240175003</v>
      </c>
      <c r="BH221" s="47">
        <v>21528.599291604536</v>
      </c>
      <c r="BI221" s="47">
        <v>2219.8522739999999</v>
      </c>
      <c r="BJ221" s="47">
        <v>28330.683805983223</v>
      </c>
      <c r="BK221" s="47">
        <v>912.53046879778071</v>
      </c>
      <c r="BL221" s="48">
        <v>329652.89672793943</v>
      </c>
      <c r="BM221" s="51"/>
      <c r="BN221" s="13">
        <v>8.64</v>
      </c>
      <c r="BO221" s="5">
        <v>18959.52</v>
      </c>
      <c r="BP221" s="13">
        <v>8.65</v>
      </c>
      <c r="BQ221" s="5">
        <v>3857.23</v>
      </c>
      <c r="BR221" s="13">
        <v>8.3000000000000007</v>
      </c>
      <c r="BS221" s="5">
        <v>612.22</v>
      </c>
      <c r="BT221" s="13"/>
      <c r="BU221" s="8"/>
      <c r="BV221" s="5"/>
      <c r="BW221" s="77"/>
      <c r="BX221" s="77"/>
    </row>
    <row r="222" spans="1:76" x14ac:dyDescent="0.25">
      <c r="A222" s="17">
        <v>45231</v>
      </c>
      <c r="B222" s="47">
        <v>123880.634710206</v>
      </c>
      <c r="C222" s="47">
        <v>20103.065099257001</v>
      </c>
      <c r="D222" s="47">
        <v>79667.936377602004</v>
      </c>
      <c r="E222" s="48">
        <v>13184.381567596</v>
      </c>
      <c r="F222" s="47">
        <v>236836.01775466098</v>
      </c>
      <c r="G222" s="13">
        <v>27.5</v>
      </c>
      <c r="H222" s="8">
        <v>2484.61</v>
      </c>
      <c r="I222" s="49">
        <v>33.229999999999997</v>
      </c>
      <c r="J222" s="49">
        <v>970.09</v>
      </c>
      <c r="K222" s="49">
        <v>11.44</v>
      </c>
      <c r="L222" s="49">
        <v>388.17</v>
      </c>
      <c r="M222" s="49">
        <v>17.78</v>
      </c>
      <c r="N222" s="49">
        <v>543.33000000000004</v>
      </c>
      <c r="O222" s="49">
        <v>37.72</v>
      </c>
      <c r="P222" s="49">
        <v>583.02</v>
      </c>
      <c r="Q222" s="13">
        <v>13.22</v>
      </c>
      <c r="R222" s="8">
        <v>6067.26</v>
      </c>
      <c r="S222" s="5">
        <v>29.4</v>
      </c>
      <c r="T222" s="5">
        <v>81.84</v>
      </c>
      <c r="U222" s="49">
        <v>10</v>
      </c>
      <c r="V222" s="49">
        <v>3251.04</v>
      </c>
      <c r="W222" s="49">
        <v>16.57</v>
      </c>
      <c r="X222" s="49">
        <v>2734.38</v>
      </c>
      <c r="Y222" s="13">
        <v>7.45</v>
      </c>
      <c r="Z222" s="8">
        <v>1145.1300000000001</v>
      </c>
      <c r="AA222" s="49">
        <v>7.2</v>
      </c>
      <c r="AB222" s="49">
        <v>706.15</v>
      </c>
      <c r="AC222" s="49">
        <v>7.85</v>
      </c>
      <c r="AD222" s="49">
        <v>438.98</v>
      </c>
      <c r="AE222" s="56">
        <v>5.18</v>
      </c>
      <c r="AF222" s="55">
        <v>419.2</v>
      </c>
      <c r="AG222" s="47">
        <v>18043.721545513501</v>
      </c>
      <c r="AH222" s="47">
        <v>10414.251304408999</v>
      </c>
      <c r="AI222" s="47">
        <v>32099.194659027798</v>
      </c>
      <c r="AJ222" s="47">
        <v>20768.689560727798</v>
      </c>
      <c r="AK222" s="47">
        <v>11330.5050983</v>
      </c>
      <c r="AL222" s="47">
        <v>11677.5154347977</v>
      </c>
      <c r="AM222" s="47">
        <v>6159.757012149571</v>
      </c>
      <c r="AN222" s="47">
        <v>5517.7584226481295</v>
      </c>
      <c r="AO222" s="48">
        <v>54190.961398234504</v>
      </c>
      <c r="AP222" s="47">
        <v>112499.68865873679</v>
      </c>
      <c r="AQ222" s="47">
        <v>71940.335335293697</v>
      </c>
      <c r="AR222" s="47">
        <v>61306.911466000398</v>
      </c>
      <c r="AS222" s="47">
        <v>10633.4238692933</v>
      </c>
      <c r="AT222" s="47">
        <v>39443.951573409511</v>
      </c>
      <c r="AU222" s="47">
        <v>1115.4017500335699</v>
      </c>
      <c r="AV222" s="47">
        <v>10327.0756869126</v>
      </c>
      <c r="AW222" s="47">
        <v>30422.8423921471</v>
      </c>
      <c r="AX222" s="47">
        <v>2009.1904999999999</v>
      </c>
      <c r="AY222" s="47">
        <v>15184.225157549117</v>
      </c>
      <c r="AZ222" s="47">
        <v>97.919999999999987</v>
      </c>
      <c r="BA222" s="48">
        <v>194167.61347848189</v>
      </c>
      <c r="BB222" s="47">
        <v>30840.599501612702</v>
      </c>
      <c r="BC222" s="47">
        <v>21226.955267343117</v>
      </c>
      <c r="BD222" s="47">
        <v>51549.931924113102</v>
      </c>
      <c r="BE222" s="47">
        <v>83.936230076095299</v>
      </c>
      <c r="BF222" s="47">
        <v>433.28046873751163</v>
      </c>
      <c r="BG222" s="47">
        <v>37659.723889585002</v>
      </c>
      <c r="BH222" s="47">
        <v>21675.637454702806</v>
      </c>
      <c r="BI222" s="47">
        <v>2198.7676579999998</v>
      </c>
      <c r="BJ222" s="47">
        <v>27450.505884890525</v>
      </c>
      <c r="BK222" s="47">
        <v>915.30190159671122</v>
      </c>
      <c r="BL222" s="48">
        <v>331470.63808616501</v>
      </c>
      <c r="BM222" s="51"/>
      <c r="BN222" s="13">
        <v>8.27</v>
      </c>
      <c r="BO222" s="5">
        <v>17348.64</v>
      </c>
      <c r="BP222" s="13">
        <v>8.4</v>
      </c>
      <c r="BQ222" s="5">
        <v>3632.56</v>
      </c>
      <c r="BR222" s="13">
        <v>7.88</v>
      </c>
      <c r="BS222" s="5">
        <v>785.87</v>
      </c>
      <c r="BT222" s="13">
        <v>6.27</v>
      </c>
      <c r="BU222" s="8">
        <v>38.04</v>
      </c>
      <c r="BV222" s="5"/>
      <c r="BW222" s="77"/>
      <c r="BX222" s="77"/>
    </row>
    <row r="223" spans="1:76" x14ac:dyDescent="0.25">
      <c r="A223" s="17">
        <v>45261</v>
      </c>
      <c r="B223" s="47">
        <v>124009.402211886</v>
      </c>
      <c r="C223" s="47">
        <v>20071.190359036002</v>
      </c>
      <c r="D223" s="47">
        <v>80370.614149240995</v>
      </c>
      <c r="E223" s="48">
        <v>12518.935000412001</v>
      </c>
      <c r="F223" s="47">
        <v>236970.14172057499</v>
      </c>
      <c r="G223" s="13">
        <v>27.58</v>
      </c>
      <c r="H223" s="8">
        <v>2542.71</v>
      </c>
      <c r="I223" s="49">
        <v>33.39</v>
      </c>
      <c r="J223" s="49">
        <v>1075.7</v>
      </c>
      <c r="K223" s="49">
        <v>9.4499999999999993</v>
      </c>
      <c r="L223" s="49">
        <v>425.04</v>
      </c>
      <c r="M223" s="49">
        <v>17.73</v>
      </c>
      <c r="N223" s="49">
        <v>449.29</v>
      </c>
      <c r="O223" s="49">
        <v>37.49</v>
      </c>
      <c r="P223" s="49">
        <v>592.67999999999995</v>
      </c>
      <c r="Q223" s="13">
        <v>12.47</v>
      </c>
      <c r="R223" s="8">
        <v>7153.02</v>
      </c>
      <c r="S223" s="5">
        <v>29.42</v>
      </c>
      <c r="T223" s="5">
        <v>80.099999999999994</v>
      </c>
      <c r="U223" s="49">
        <v>9.85</v>
      </c>
      <c r="V223" s="49">
        <v>3790.41</v>
      </c>
      <c r="W223" s="49">
        <v>15.08</v>
      </c>
      <c r="X223" s="49">
        <v>3282.51</v>
      </c>
      <c r="Y223" s="13">
        <v>7.46</v>
      </c>
      <c r="Z223" s="8">
        <v>1321.11</v>
      </c>
      <c r="AA223" s="49">
        <v>7.36</v>
      </c>
      <c r="AB223" s="49">
        <v>902.86</v>
      </c>
      <c r="AC223" s="49">
        <v>7.67</v>
      </c>
      <c r="AD223" s="49">
        <v>418.25</v>
      </c>
      <c r="AE223" s="56">
        <v>5.21</v>
      </c>
      <c r="AF223" s="55">
        <v>433.04</v>
      </c>
      <c r="AG223" s="47">
        <v>17972.549045609499</v>
      </c>
      <c r="AH223" s="47">
        <v>10481.1968186297</v>
      </c>
      <c r="AI223" s="47">
        <v>33715.065868933299</v>
      </c>
      <c r="AJ223" s="47">
        <v>21976.687337566698</v>
      </c>
      <c r="AK223" s="47">
        <v>11738.378531366599</v>
      </c>
      <c r="AL223" s="47">
        <v>11997.5020737591</v>
      </c>
      <c r="AM223" s="47">
        <v>6350.157983152737</v>
      </c>
      <c r="AN223" s="47">
        <v>5647.3440906063634</v>
      </c>
      <c r="AO223" s="48">
        <v>56193.764761322105</v>
      </c>
      <c r="AP223" s="47">
        <v>112528.4723443579</v>
      </c>
      <c r="AQ223" s="47">
        <v>71359.361110079393</v>
      </c>
      <c r="AR223" s="47">
        <v>60677.039695202897</v>
      </c>
      <c r="AS223" s="47">
        <v>10682.3214148765</v>
      </c>
      <c r="AT223" s="47">
        <v>40070.337823674243</v>
      </c>
      <c r="AU223" s="47">
        <v>1098.7734106042601</v>
      </c>
      <c r="AV223" s="47">
        <v>10282.241555355</v>
      </c>
      <c r="AW223" s="47">
        <v>27890.607428170602</v>
      </c>
      <c r="AX223" s="47">
        <v>2014.7950000000001</v>
      </c>
      <c r="AY223" s="47">
        <v>14167.970917652796</v>
      </c>
      <c r="AZ223" s="47">
        <v>92.6875</v>
      </c>
      <c r="BA223" s="48">
        <v>194649.22267155279</v>
      </c>
      <c r="BB223" s="47">
        <v>30648.840762268999</v>
      </c>
      <c r="BC223" s="47">
        <v>19136.946556794876</v>
      </c>
      <c r="BD223" s="47">
        <v>51881.483260004199</v>
      </c>
      <c r="BE223" s="47">
        <v>84.470561432736901</v>
      </c>
      <c r="BF223" s="47">
        <v>472.36349512484719</v>
      </c>
      <c r="BG223" s="47">
        <v>37530.853109085001</v>
      </c>
      <c r="BH223" s="47">
        <v>22149.707343117814</v>
      </c>
      <c r="BI223" s="47">
        <v>2229.7300013333333</v>
      </c>
      <c r="BJ223" s="47">
        <v>25648.052914285989</v>
      </c>
      <c r="BK223" s="47">
        <v>930.06261871093693</v>
      </c>
      <c r="BL223" s="48">
        <v>332205.5022277176</v>
      </c>
      <c r="BM223" s="51"/>
      <c r="BN223" s="13">
        <v>7.89</v>
      </c>
      <c r="BO223" s="5">
        <v>16871.46</v>
      </c>
      <c r="BP223" s="13">
        <v>7.9</v>
      </c>
      <c r="BQ223" s="5">
        <v>3166.68</v>
      </c>
      <c r="BR223" s="13">
        <v>7.4</v>
      </c>
      <c r="BS223" s="5">
        <v>471.86</v>
      </c>
      <c r="BT223" s="13">
        <v>6.1</v>
      </c>
      <c r="BU223" s="8">
        <v>129.27000000000001</v>
      </c>
      <c r="BV223" s="5"/>
      <c r="BW223" s="77"/>
      <c r="BX223" s="77"/>
    </row>
    <row r="224" spans="1:76" x14ac:dyDescent="0.25">
      <c r="A224" s="18">
        <v>45292</v>
      </c>
      <c r="B224" s="47">
        <v>124449.412656443</v>
      </c>
      <c r="C224" s="47">
        <v>20176.171132144998</v>
      </c>
      <c r="D224" s="47">
        <v>80454.784902447005</v>
      </c>
      <c r="E224" s="48">
        <v>13542.956923525</v>
      </c>
      <c r="F224" s="47">
        <v>238623.32561456005</v>
      </c>
      <c r="G224" s="13">
        <v>27.96</v>
      </c>
      <c r="H224" s="8">
        <v>2554.4699999999998</v>
      </c>
      <c r="I224" s="49">
        <v>33.6</v>
      </c>
      <c r="J224" s="49">
        <v>1050.1500000000001</v>
      </c>
      <c r="K224" s="49">
        <v>12.81</v>
      </c>
      <c r="L224" s="49">
        <v>414.34</v>
      </c>
      <c r="M224" s="49">
        <v>17.329999999999998</v>
      </c>
      <c r="N224" s="49">
        <v>491.44</v>
      </c>
      <c r="O224" s="49">
        <v>37.26</v>
      </c>
      <c r="P224" s="49">
        <v>598.54</v>
      </c>
      <c r="Q224" s="13">
        <v>12.71</v>
      </c>
      <c r="R224" s="8">
        <v>5486.3</v>
      </c>
      <c r="S224" s="5">
        <v>29.14</v>
      </c>
      <c r="T224" s="5">
        <v>81.84</v>
      </c>
      <c r="U224" s="49">
        <v>9.5399999999999991</v>
      </c>
      <c r="V224" s="49">
        <v>2884</v>
      </c>
      <c r="W224" s="49">
        <v>15.8</v>
      </c>
      <c r="X224" s="49">
        <v>2520.46</v>
      </c>
      <c r="Y224" s="13">
        <v>7.1</v>
      </c>
      <c r="Z224" s="8">
        <v>1569.7</v>
      </c>
      <c r="AA224" s="49">
        <v>6.9</v>
      </c>
      <c r="AB224" s="49">
        <v>1090.8</v>
      </c>
      <c r="AC224" s="49">
        <v>7.56</v>
      </c>
      <c r="AD224" s="49">
        <v>478.9</v>
      </c>
      <c r="AE224" s="56">
        <v>5</v>
      </c>
      <c r="AF224" s="55">
        <v>464.95</v>
      </c>
      <c r="AG224" s="47">
        <v>17131.434196192899</v>
      </c>
      <c r="AH224" s="47">
        <v>10457.658276001201</v>
      </c>
      <c r="AI224" s="47">
        <v>34173.334526318497</v>
      </c>
      <c r="AJ224" s="47">
        <v>22229.106945629599</v>
      </c>
      <c r="AK224" s="47">
        <v>11944.227580688899</v>
      </c>
      <c r="AL224" s="47">
        <v>11929.520715586399</v>
      </c>
      <c r="AM224" s="47">
        <v>6338.9556130004539</v>
      </c>
      <c r="AN224" s="47">
        <v>5590.5651025859452</v>
      </c>
      <c r="AO224" s="48">
        <v>56560.513517906096</v>
      </c>
      <c r="AP224" s="47">
        <v>113283.37333908389</v>
      </c>
      <c r="AQ224" s="47">
        <v>71705.875594871904</v>
      </c>
      <c r="AR224" s="47">
        <v>60817.046815960697</v>
      </c>
      <c r="AS224" s="47">
        <v>10888.8287789112</v>
      </c>
      <c r="AT224" s="47">
        <v>40710.794665567977</v>
      </c>
      <c r="AU224" s="47">
        <v>866.70307864400002</v>
      </c>
      <c r="AV224" s="47">
        <v>10288.063620491501</v>
      </c>
      <c r="AW224" s="47">
        <v>28472.834222783247</v>
      </c>
      <c r="AX224" s="47">
        <v>2027.1926187467047</v>
      </c>
      <c r="AY224" s="47">
        <v>14677.996245318087</v>
      </c>
      <c r="AZ224" s="47">
        <v>95.308282476885196</v>
      </c>
      <c r="BA224" s="48">
        <v>195858.67279121646</v>
      </c>
      <c r="BB224" s="47">
        <v>31101.8768565018</v>
      </c>
      <c r="BC224" s="47">
        <v>20757.342182089273</v>
      </c>
      <c r="BD224" s="47">
        <v>51174.975321915597</v>
      </c>
      <c r="BE224" s="47">
        <v>81.443626959136395</v>
      </c>
      <c r="BF224" s="47">
        <v>458.55034257206648</v>
      </c>
      <c r="BG224" s="47">
        <v>37772.712493230574</v>
      </c>
      <c r="BH224" s="47">
        <v>21996.749198118141</v>
      </c>
      <c r="BI224" s="47">
        <v>2216.1166444444443</v>
      </c>
      <c r="BJ224" s="47">
        <v>25790.456114034187</v>
      </c>
      <c r="BK224" s="47">
        <v>919.29832970180951</v>
      </c>
      <c r="BL224" s="48">
        <v>334708.68501331145</v>
      </c>
      <c r="BM224" s="51"/>
      <c r="BN224" s="13">
        <v>7.41</v>
      </c>
      <c r="BO224" s="5">
        <v>18756.37</v>
      </c>
      <c r="BP224" s="13">
        <v>7.14</v>
      </c>
      <c r="BQ224" s="5">
        <v>3494.63</v>
      </c>
      <c r="BR224" s="13">
        <v>6.67</v>
      </c>
      <c r="BS224" s="5">
        <v>858.56</v>
      </c>
      <c r="BT224" s="13">
        <v>5.95</v>
      </c>
      <c r="BU224" s="8">
        <v>83.07</v>
      </c>
      <c r="BV224" s="5"/>
      <c r="BW224" s="77"/>
      <c r="BX224" s="77"/>
    </row>
    <row r="225" spans="2:6" x14ac:dyDescent="0.25">
      <c r="B225" s="47"/>
    </row>
    <row r="229" spans="2:6" x14ac:dyDescent="0.25">
      <c r="B229" s="47"/>
      <c r="C229" s="47"/>
      <c r="D229" s="47"/>
      <c r="E229" s="47"/>
      <c r="F229" s="47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25"/>
  <sheetViews>
    <sheetView showGridLines="0" zoomScale="85" zoomScaleNormal="85" workbookViewId="0">
      <pane ySplit="5" topLeftCell="A208" activePane="bottomLeft" state="frozen"/>
      <selection pane="bottomLeft" activeCell="A223" sqref="A223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95" t="s">
        <v>63</v>
      </c>
      <c r="C1" s="95"/>
      <c r="D1" s="95"/>
      <c r="E1" s="95"/>
      <c r="F1" s="105"/>
      <c r="G1" s="52"/>
      <c r="H1" s="95" t="s">
        <v>64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105"/>
      <c r="T1" s="106" t="s">
        <v>108</v>
      </c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8"/>
    </row>
    <row r="2" spans="1:59" s="3" customFormat="1" ht="15.75" customHeight="1" x14ac:dyDescent="0.25">
      <c r="A2" s="2"/>
      <c r="B2" s="99" t="s">
        <v>44</v>
      </c>
      <c r="C2" s="99"/>
      <c r="D2" s="99"/>
      <c r="E2" s="99"/>
      <c r="F2" s="99"/>
      <c r="G2" s="84" t="s">
        <v>144</v>
      </c>
      <c r="H2" s="104"/>
      <c r="I2" s="104"/>
      <c r="J2" s="104"/>
      <c r="K2" s="109"/>
      <c r="L2" s="84" t="s">
        <v>145</v>
      </c>
      <c r="M2" s="99"/>
      <c r="N2" s="99"/>
      <c r="O2" s="85"/>
      <c r="P2" s="84" t="s">
        <v>146</v>
      </c>
      <c r="Q2" s="99"/>
      <c r="R2" s="85"/>
      <c r="S2" s="57" t="s">
        <v>147</v>
      </c>
      <c r="T2" s="103" t="s">
        <v>37</v>
      </c>
      <c r="U2" s="104"/>
      <c r="V2" s="104"/>
      <c r="W2" s="104"/>
      <c r="X2" s="104"/>
      <c r="Y2" s="104"/>
      <c r="Z2" s="104"/>
      <c r="AA2" s="109"/>
      <c r="AB2" s="103" t="s">
        <v>38</v>
      </c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9"/>
      <c r="AQ2" s="103" t="s">
        <v>41</v>
      </c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9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258</v>
      </c>
      <c r="W3" s="42" t="s">
        <v>259</v>
      </c>
      <c r="X3" s="42" t="s">
        <v>100</v>
      </c>
      <c r="Y3" s="42" t="s">
        <v>264</v>
      </c>
      <c r="Z3" s="42" t="s">
        <v>265</v>
      </c>
      <c r="AA3" s="43" t="s">
        <v>37</v>
      </c>
      <c r="AB3" s="38" t="s">
        <v>37</v>
      </c>
      <c r="AC3" s="36" t="s">
        <v>243</v>
      </c>
      <c r="AD3" s="36" t="s">
        <v>272</v>
      </c>
      <c r="AE3" s="36" t="s">
        <v>273</v>
      </c>
      <c r="AF3" s="36" t="s">
        <v>274</v>
      </c>
      <c r="AG3" s="36" t="s">
        <v>260</v>
      </c>
      <c r="AH3" s="36" t="s">
        <v>250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14" t="s">
        <v>107</v>
      </c>
      <c r="C4" s="115"/>
      <c r="D4" s="115"/>
      <c r="E4" s="115"/>
      <c r="F4" s="115"/>
      <c r="G4" s="114" t="s">
        <v>151</v>
      </c>
      <c r="H4" s="88"/>
      <c r="I4" s="88"/>
      <c r="J4" s="88"/>
      <c r="K4" s="88"/>
      <c r="L4" s="115"/>
      <c r="M4" s="115"/>
      <c r="N4" s="115"/>
      <c r="O4" s="115"/>
      <c r="P4" s="115"/>
      <c r="Q4" s="115"/>
      <c r="R4" s="115"/>
      <c r="S4" s="116"/>
      <c r="T4" s="114" t="s">
        <v>114</v>
      </c>
      <c r="U4" s="115"/>
      <c r="V4" s="115"/>
      <c r="W4" s="115"/>
      <c r="X4" s="115"/>
      <c r="Y4" s="115"/>
      <c r="Z4" s="115"/>
      <c r="AA4" s="53" t="s">
        <v>107</v>
      </c>
      <c r="AB4" s="87" t="s">
        <v>114</v>
      </c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53" t="s">
        <v>107</v>
      </c>
      <c r="AQ4" s="88" t="s">
        <v>115</v>
      </c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53" t="s">
        <v>107</v>
      </c>
    </row>
    <row r="5" spans="1:59" ht="15" customHeight="1" x14ac:dyDescent="0.25">
      <c r="A5" s="2"/>
      <c r="B5" s="90" t="s">
        <v>261</v>
      </c>
      <c r="C5" s="91"/>
      <c r="D5" s="91"/>
      <c r="E5" s="91"/>
      <c r="F5" s="91"/>
      <c r="G5" s="110" t="s">
        <v>98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4"/>
      <c r="T5" s="111" t="s">
        <v>98</v>
      </c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3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-0.27537819327920088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-8.3074657655307999E-2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-0.19230353562389296</v>
      </c>
      <c r="BD215" s="8">
        <f>+('Base original'!BL216/'Base original'!BL204*100-100)*'Base original'!BL204/'Base original'!$BL204</f>
        <v>5.3329103351999407</v>
      </c>
    </row>
    <row r="216" spans="1:56" x14ac:dyDescent="0.25">
      <c r="A216" s="17">
        <v>45078</v>
      </c>
      <c r="B216" s="5">
        <f>+'Base original'!B217/'Base original'!B205*100-100</f>
        <v>-0.63845329967662678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-4.4834379072920143</v>
      </c>
      <c r="F216" s="8">
        <f>+'Base original'!F217/'Base original'!F205*100-100</f>
        <v>3.3272870713512077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-8.8702133815168747</v>
      </c>
      <c r="V216" s="5">
        <f>+('Base original'!AJ217/'Base original'!AJ205*100-100)*'Base original'!AJ205/'Base original'!$AO205</f>
        <v>-3.7656521889649084</v>
      </c>
      <c r="W216" s="5">
        <f>+('Base original'!AK217/'Base original'!AK205*100-100)*'Base original'!AK205/'Base original'!$AO205</f>
        <v>-5.1045611925519792</v>
      </c>
      <c r="X216" s="5">
        <f>+('Base original'!AL217/'Base original'!AL205*100-100)*'Base original'!AL205/'Base original'!$AO205</f>
        <v>-3.6148854552820353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-0.46319793553310262</v>
      </c>
      <c r="AA216" s="8">
        <f>+('Base original'!AO217/'Base original'!AO205*100-100)*'Base original'!AO205/'Base original'!$AO205</f>
        <v>-16.052715581285099</v>
      </c>
      <c r="AB216" s="5">
        <f>+('Base original'!AO217/'Base original'!AO205*100-100)*'Base original'!AO205/'Base original'!$BA205</f>
        <v>-5.9832944994876316</v>
      </c>
      <c r="AC216" s="5">
        <f>+('Base original'!AP217/'Base original'!AP205*100-100)*'Base original'!AP205/'Base original'!$BA205</f>
        <v>14.174660128013182</v>
      </c>
      <c r="AD216" s="5">
        <f>+('Base original'!AQ217/'Base original'!AQ205*100-100)*'Base original'!AQ205/'Base original'!$BA205</f>
        <v>9.3901037715186249</v>
      </c>
      <c r="AE216" s="5">
        <f>+('Base original'!AR217/'Base original'!AR205*100-100)*'Base original'!AR205/'Base original'!$BA205</f>
        <v>8.6341283161190585</v>
      </c>
      <c r="AF216" s="5">
        <f>+('Base original'!AS217/'Base original'!AS205*100-100)*'Base original'!AS205/'Base original'!$BA205</f>
        <v>0.75597545539956268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9.8628278609657477E-2</v>
      </c>
      <c r="AI216" s="5">
        <f>+('Base original'!AV217/'Base original'!AV205*100-100)*'Base original'!AV205/'Base original'!$BA205</f>
        <v>-0.4846617382252752</v>
      </c>
      <c r="AJ216" s="5">
        <f>+('Base original'!AW217/'Base original'!AW205*100-100)*'Base original'!AW205/'Base original'!$BA205</f>
        <v>2.203169080392938</v>
      </c>
      <c r="AK216" s="5">
        <f>+('Base original'!AX217/'Base original'!AX205*100-100)*'Base original'!AX205/'Base original'!$BA205</f>
        <v>0.25499759745922179</v>
      </c>
      <c r="AL216" s="5">
        <f>+('Base original'!AY217/'Base original'!AY205*100-100)*'Base original'!AY205/'Base original'!$BA205</f>
        <v>2.1363074869234384</v>
      </c>
      <c r="AM216" s="5">
        <f>+('Base original'!AZ217/'Base original'!AZ205*100-100)*'Base original'!AZ205/'Base original'!$BA205</f>
        <v>6.3443077614619425E-3</v>
      </c>
      <c r="AN216" s="5">
        <f>+(('Base original'!AW217-'Base original'!AY217)/('Base original'!AW205-'Base original'!AY205)*100-100)*(('Base original'!AW205-'Base original'!AY205)/'Base original'!BA205)</f>
        <v>6.6861593469498562E-2</v>
      </c>
      <c r="AO216" s="5">
        <f>+(('Base original'!AX217-'Base original'!AZ217)/('Base original'!AX205-'Base original'!AZ205)*100-100)*(('Base original'!AX205-'Base original'!AZ205)/'Base original'!BA205)</f>
        <v>0.24865328969775999</v>
      </c>
      <c r="AP216" s="8">
        <f>+('Base original'!BA217/'Base original'!BA205*100-100)*'Base original'!BA205/'Base original'!$BA205</f>
        <v>8.0222187734674009</v>
      </c>
      <c r="AQ216" s="5">
        <f>+('Base original'!BA217/'Base original'!BA205*100-100)*'Base original'!BA205/'Base original'!$BL205</f>
        <v>4.6062010195765302</v>
      </c>
      <c r="AR216" s="5">
        <f>+('Base original'!BB217/'Base original'!BB205*100-100)*'Base original'!BB205/'Base original'!$BL205</f>
        <v>-0.35234357343831318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9.9961095415850396E-2</v>
      </c>
      <c r="AW216" s="5">
        <f>+('Base original'!BG217/'Base original'!BG205*100-100)*'Base original'!BG205/'Base original'!$BL205</f>
        <v>1.443219612855249</v>
      </c>
      <c r="AX216" s="5">
        <f>+('Base original'!BH217/'Base original'!BH205*100-100)*'Base original'!BH205/'Base original'!$BL205</f>
        <v>-0.51861499769009167</v>
      </c>
      <c r="AY216" s="5">
        <f>+('Base original'!BI217/'Base original'!BI205*100-100)*'Base original'!BI205/'Base original'!$BL205</f>
        <v>-0.27635508433872452</v>
      </c>
      <c r="AZ216" s="5">
        <f>+('Base original'!BJ217/'Base original'!BJ205*100-100)*'Base original'!BJ205/'Base original'!$BL205</f>
        <v>0.61982052694439671</v>
      </c>
      <c r="BA216" s="5">
        <f>+('Base original'!BK217/'Base original'!BK205*100-100)*'Base original'!BK205/'Base original'!$BL205</f>
        <v>-9.736887762317778E-2</v>
      </c>
      <c r="BB216" s="5">
        <f>+(('Base original'!BH217-'Base original'!BJ217)/('Base original'!BH205-'Base original'!BJ205)*100-100)*('Base original'!BH205-'Base original'!BJ205)/'Base original'!$BL205</f>
        <v>-1.1384355246344897</v>
      </c>
      <c r="BC216" s="5">
        <f>+(('Base original'!BI217-'Base original'!BK217)/('Base original'!BI205-'Base original'!BK205)*100-100)*('Base original'!BI205-'Base original'!BK205)/'Base original'!$BL205</f>
        <v>-0.17898620671554683</v>
      </c>
      <c r="BD216" s="8">
        <f>+('Base original'!BL217/'Base original'!BL205*100-100)*'Base original'!BL205/'Base original'!$BL205</f>
        <v>4.6620926238867639</v>
      </c>
    </row>
    <row r="217" spans="1:56" x14ac:dyDescent="0.25">
      <c r="A217" s="17">
        <v>45108</v>
      </c>
      <c r="B217" s="5">
        <f>+'Base original'!B218/'Base original'!B206*100-100</f>
        <v>-0.56293028918720722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3.9229940470971485</v>
      </c>
      <c r="F217" s="8">
        <f>+'Base original'!F218/'Base original'!F206*100-100</f>
        <v>3.5052447176689299</v>
      </c>
      <c r="G217" s="8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8">
        <f>+'Base original'!P218/'Base original'!$H218*'Base original'!O218</f>
        <v>9.0150904088875823</v>
      </c>
      <c r="L217" s="8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8">
        <f>+'Base original'!X218/'Base original'!$R218*'Base original'!W218</f>
        <v>9.6012083193680748</v>
      </c>
      <c r="P217" s="8">
        <f>+'Base original'!Y218</f>
        <v>6.82</v>
      </c>
      <c r="Q217" s="5">
        <f>+'Base original'!AB218/'Base original'!$Z218*'Base original'!AA218</f>
        <v>4.6598012175019985</v>
      </c>
      <c r="R217" s="8">
        <f>+'Base original'!AD218/'Base original'!$Z218*'Base original'!AC218</f>
        <v>2.1650968615866697</v>
      </c>
      <c r="S217" s="9">
        <f>+'Base original'!AE218</f>
        <v>4.24</v>
      </c>
      <c r="T217" s="5">
        <f>+('Base original'!AH218/'Base original'!AH206*100-100)*'Base original'!AH206/'Base original'!$AO206</f>
        <v>-3.3775873480469851</v>
      </c>
      <c r="U217" s="5">
        <f>+('Base original'!AI218/'Base original'!AI206*100-100)*'Base original'!AI206/'Base original'!$AO206</f>
        <v>-7.6526031288386962</v>
      </c>
      <c r="V217" s="5">
        <f>+('Base original'!AJ218/'Base original'!AJ206*100-100)*'Base original'!AJ206/'Base original'!$AO206</f>
        <v>-3.1098010768805167</v>
      </c>
      <c r="W217" s="5">
        <f>+('Base original'!AK218/'Base original'!AK206*100-100)*'Base original'!AK206/'Base original'!$AO206</f>
        <v>-4.5428020519581747</v>
      </c>
      <c r="X217" s="5">
        <f>+('Base original'!AL218/'Base original'!AL206*100-100)*'Base original'!AL206/'Base original'!$AO206</f>
        <v>-2.9108841985385245</v>
      </c>
      <c r="Y217" s="5">
        <f>+('Base original'!AM218/'Base original'!AM206*100-100)*'Base original'!AM206/'Base original'!$AO206</f>
        <v>-2.7945121735839713</v>
      </c>
      <c r="Z217" s="5">
        <f>+('Base original'!AN218/'Base original'!AN206*100-100)*'Base original'!AN206/'Base original'!$AO206</f>
        <v>-0.11637202495455258</v>
      </c>
      <c r="AA217" s="8">
        <f>+('Base original'!AO218/'Base original'!AO206*100-100)*'Base original'!AO206/'Base original'!$AO206</f>
        <v>-13.941074675424204</v>
      </c>
      <c r="AB217" s="5">
        <f>+('Base original'!AO218/'Base original'!AO206*100-100)*'Base original'!AO206/'Base original'!$BA206</f>
        <v>-4.98264735297799</v>
      </c>
      <c r="AC217" s="5">
        <f>+('Base original'!AP218/'Base original'!AP206*100-100)*'Base original'!AP206/'Base original'!$BA206</f>
        <v>12.720289719471188</v>
      </c>
      <c r="AD217" s="5">
        <f>+('Base original'!AQ218/'Base original'!AQ206*100-100)*'Base original'!AQ206/'Base original'!$BA206</f>
        <v>8.5777765690615624</v>
      </c>
      <c r="AE217" s="5">
        <f>+('Base original'!AR218/'Base original'!AR206*100-100)*'Base original'!AR206/'Base original'!$BA206</f>
        <v>8.7395571640343341</v>
      </c>
      <c r="AF217" s="5">
        <f>+('Base original'!AS218/'Base original'!AS206*100-100)*'Base original'!AS206/'Base original'!$BA206</f>
        <v>-0.16178059497277206</v>
      </c>
      <c r="AG217" s="5">
        <f>+('Base original'!AT218/'Base original'!AT206*100-100)*'Base original'!AT206/'Base original'!$BA206</f>
        <v>4.2156061280177557</v>
      </c>
      <c r="AH217" s="5">
        <f>+('Base original'!AU218/'Base original'!AU206*100-100)*'Base original'!AU206/'Base original'!$BA206</f>
        <v>-7.3092977608091164E-2</v>
      </c>
      <c r="AI217" s="5">
        <f>+('Base original'!AV218/'Base original'!AV206*100-100)*'Base original'!AV206/'Base original'!$BA206</f>
        <v>-0.49184637346725246</v>
      </c>
      <c r="AJ217" s="5">
        <f>+('Base original'!AW218/'Base original'!AW206*100-100)*'Base original'!AW206/'Base original'!$BA206</f>
        <v>1.9347018591156038</v>
      </c>
      <c r="AK217" s="5">
        <f>+('Base original'!AX218/'Base original'!AX206*100-100)*'Base original'!AX206/'Base original'!$BA206</f>
        <v>0.20687335421697398</v>
      </c>
      <c r="AL217" s="5">
        <f>+('Base original'!AY218/'Base original'!AY206*100-100)*'Base original'!AY206/'Base original'!$BA206</f>
        <v>1.9212100151176552</v>
      </c>
      <c r="AM217" s="5">
        <f>+('Base original'!AZ218/'Base original'!AZ206*100-100)*'Base original'!AZ206/'Base original'!$BA206</f>
        <v>4.6373006418893708E-4</v>
      </c>
      <c r="AN217" s="5">
        <f>+(('Base original'!AW218-'Base original'!AY218)/('Base original'!AW206-'Base original'!AY206)*100-100)*(('Base original'!AW206-'Base original'!AY206)/'Base original'!BA206)</f>
        <v>1.3491843997948876E-2</v>
      </c>
      <c r="AO217" s="5">
        <f>+(('Base original'!AX218-'Base original'!AZ218)/('Base original'!AX206-'Base original'!AZ206)*100-100)*(('Base original'!AX206-'Base original'!AZ206)/'Base original'!BA206)</f>
        <v>0.20640962415278491</v>
      </c>
      <c r="AP217" s="8">
        <f>+('Base original'!BA218/'Base original'!BA206*100-100)*'Base original'!BA206/'Base original'!$BA206</f>
        <v>7.4656974611767595</v>
      </c>
      <c r="AQ217" s="5">
        <f>+('Base original'!BA218/'Base original'!BA206*100-100)*'Base original'!BA206/'Base original'!$BL206</f>
        <v>4.2321196110554054</v>
      </c>
      <c r="AR217" s="5">
        <f>+('Base original'!BB218/'Base original'!BB206*100-100)*'Base original'!BB206/'Base original'!$BL206</f>
        <v>-1.578316924153929</v>
      </c>
      <c r="AS217" s="5">
        <f>+('Base original'!BC218/'Base original'!BC206*100-100)*'Base original'!BC206/'Base original'!$BL206</f>
        <v>-1.6372648288664129</v>
      </c>
      <c r="AT217" s="5">
        <f>+('Base original'!BD218/'Base original'!BD206*100-100)*'Base original'!BD206/'Base original'!$BL206</f>
        <v>1.4300373514975242</v>
      </c>
      <c r="AU217" s="5">
        <f>+('Base original'!BE218/'Base original'!BE206*100-100)*'Base original'!BE206/'Base original'!$BL206</f>
        <v>-4.2003505802701143E-3</v>
      </c>
      <c r="AV217" s="5">
        <f>+('Base original'!BF218/'Base original'!BF206*100-100)*'Base original'!BF206/'Base original'!$BL206</f>
        <v>7.0039589710167521E-2</v>
      </c>
      <c r="AW217" s="5">
        <f>+('Base original'!BG218/'Base original'!BG206*100-100)*'Base original'!BG206/'Base original'!$BL206</f>
        <v>1.3123871536210221</v>
      </c>
      <c r="AX217" s="5">
        <f>+('Base original'!BH218/'Base original'!BH206*100-100)*'Base original'!BH206/'Base original'!$BL206</f>
        <v>-0.36708810353271193</v>
      </c>
      <c r="AY217" s="5">
        <f>+('Base original'!BI218/'Base original'!BI206*100-100)*'Base original'!BI206/'Base original'!$BL206</f>
        <v>-0.26373582905395665</v>
      </c>
      <c r="AZ217" s="5">
        <f>+('Base original'!BJ218/'Base original'!BJ206*100-100)*'Base original'!BJ206/'Base original'!$BL206</f>
        <v>0.59206483396115162</v>
      </c>
      <c r="BA217" s="5">
        <f>+('Base original'!BK218/'Base original'!BK206*100-100)*'Base original'!BK206/'Base original'!$BL206</f>
        <v>-9.5944585085542197E-2</v>
      </c>
      <c r="BB217" s="5">
        <f>+(('Base original'!BH218-'Base original'!BJ218)/('Base original'!BH206-'Base original'!BJ206)*100-100)*('Base original'!BH206-'Base original'!BJ206)/'Base original'!$BL206</f>
        <v>-0.95915293749386321</v>
      </c>
      <c r="BC217" s="5">
        <f>+(('Base original'!BI218-'Base original'!BK218)/('Base original'!BI206-'Base original'!BK206)*100-100)*('Base original'!BI206-'Base original'!BK206)/'Base original'!$BL206</f>
        <v>-0.16779124396841455</v>
      </c>
      <c r="BD217" s="8">
        <f>+('Base original'!BL218/'Base original'!BL206*100-100)*'Base original'!BL206/'Base original'!$BL206</f>
        <v>2.6978574208210517</v>
      </c>
    </row>
    <row r="218" spans="1:56" x14ac:dyDescent="0.25">
      <c r="A218" s="17">
        <v>45139</v>
      </c>
      <c r="B218" s="5">
        <f>+'Base original'!B219/'Base original'!B207*100-100</f>
        <v>-0.97517880362207165</v>
      </c>
      <c r="C218" s="5">
        <f>+'Base original'!C219/'Base original'!C207*100-100</f>
        <v>5.5413183176059135</v>
      </c>
      <c r="D218" s="5">
        <f>+'Base original'!D219/'Base original'!D207*100-100</f>
        <v>8.9341733839523698</v>
      </c>
      <c r="E218" s="5">
        <f>+'Base original'!E219/'Base original'!E207*100-100</f>
        <v>9.9439233517974088</v>
      </c>
      <c r="F218" s="8">
        <f>+'Base original'!F219/'Base original'!F207*100-100</f>
        <v>3.2940287962949526</v>
      </c>
      <c r="G218" s="8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8">
        <f>+'Base original'!P219/'Base original'!$H219*'Base original'!O219</f>
        <v>8.6232999726337987</v>
      </c>
      <c r="L218" s="8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8">
        <f>+'Base original'!X219/'Base original'!$R219*'Base original'!W219</f>
        <v>8.3703832946457677</v>
      </c>
      <c r="P218" s="8">
        <f>+'Base original'!Y219</f>
        <v>6.91</v>
      </c>
      <c r="Q218" s="5">
        <f>+'Base original'!AB219/'Base original'!$Z219*'Base original'!AA219</f>
        <v>4.6431417619601021</v>
      </c>
      <c r="R218" s="8">
        <f>+'Base original'!AD219/'Base original'!$Z219*'Base original'!AC219</f>
        <v>2.2711415308160028</v>
      </c>
      <c r="S218" s="9">
        <f>+'Base original'!AE219</f>
        <v>4.22</v>
      </c>
      <c r="T218" s="5">
        <f>+('Base original'!AH219/'Base original'!AH207*100-100)*'Base original'!AH207/'Base original'!$AO207</f>
        <v>-3.2822872992584911</v>
      </c>
      <c r="U218" s="5">
        <f>+('Base original'!AI219/'Base original'!AI207*100-100)*'Base original'!AI207/'Base original'!$AO207</f>
        <v>-5.1553230657698226</v>
      </c>
      <c r="V218" s="5">
        <f>+('Base original'!AJ219/'Base original'!AJ207*100-100)*'Base original'!AJ207/'Base original'!$AO207</f>
        <v>-1.6469875220743637</v>
      </c>
      <c r="W218" s="5">
        <f>+('Base original'!AK219/'Base original'!AK207*100-100)*'Base original'!AK207/'Base original'!$AO207</f>
        <v>-3.5083355436954511</v>
      </c>
      <c r="X218" s="5">
        <f>+('Base original'!AL219/'Base original'!AL207*100-100)*'Base original'!AL207/'Base original'!$AO207</f>
        <v>-2.4420787921081368</v>
      </c>
      <c r="Y218" s="5">
        <f>+('Base original'!AM219/'Base original'!AM207*100-100)*'Base original'!AM207/'Base original'!$AO207</f>
        <v>-2.6331815300653894</v>
      </c>
      <c r="Z218" s="5">
        <f>+('Base original'!AN219/'Base original'!AN207*100-100)*'Base original'!AN207/'Base original'!$AO207</f>
        <v>0.19110273795725025</v>
      </c>
      <c r="AA218" s="8">
        <f>+('Base original'!AO219/'Base original'!AO207*100-100)*'Base original'!AO207/'Base original'!$AO207</f>
        <v>-10.879689157136454</v>
      </c>
      <c r="AB218" s="5">
        <f>+('Base original'!AO219/'Base original'!AO207*100-100)*'Base original'!AO207/'Base original'!$BA207</f>
        <v>-3.7256221183578266</v>
      </c>
      <c r="AC218" s="5">
        <f>+('Base original'!AP219/'Base original'!AP207*100-100)*'Base original'!AP207/'Base original'!$BA207</f>
        <v>10.486233495908644</v>
      </c>
      <c r="AD218" s="5">
        <f>+('Base original'!AQ219/'Base original'!AQ207*100-100)*'Base original'!AQ207/'Base original'!$BA207</f>
        <v>7.0772177504403775</v>
      </c>
      <c r="AE218" s="5">
        <f>+('Base original'!AR219/'Base original'!AR207*100-100)*'Base original'!AR207/'Base original'!$BA207</f>
        <v>7.8616163561555323</v>
      </c>
      <c r="AF218" s="5">
        <f>+('Base original'!AS219/'Base original'!AS207*100-100)*'Base original'!AS207/'Base original'!$BA207</f>
        <v>-0.78439860571515452</v>
      </c>
      <c r="AG218" s="5">
        <f>+('Base original'!AT219/'Base original'!AT207*100-100)*'Base original'!AT207/'Base original'!$BA207</f>
        <v>3.6206362998560264</v>
      </c>
      <c r="AH218" s="5">
        <f>+('Base original'!AU219/'Base original'!AU207*100-100)*'Base original'!AU207/'Base original'!$BA207</f>
        <v>-0.21162055438773586</v>
      </c>
      <c r="AI218" s="5">
        <f>+('Base original'!AV219/'Base original'!AV207*100-100)*'Base original'!AV207/'Base original'!$BA207</f>
        <v>-0.50362055416350082</v>
      </c>
      <c r="AJ218" s="5">
        <f>+('Base original'!AW219/'Base original'!AW207*100-100)*'Base original'!AW207/'Base original'!$BA207</f>
        <v>1.4618906440153383</v>
      </c>
      <c r="AK218" s="5">
        <f>+('Base original'!AX219/'Base original'!AX207*100-100)*'Base original'!AX207/'Base original'!$BA207</f>
        <v>0.1730842713521151</v>
      </c>
      <c r="AL218" s="5">
        <f>+('Base original'!AY219/'Base original'!AY207*100-100)*'Base original'!AY207/'Base original'!$BA207</f>
        <v>1.1756721431467161</v>
      </c>
      <c r="AM218" s="5">
        <f>+('Base original'!AZ219/'Base original'!AZ207*100-100)*'Base original'!AZ207/'Base original'!$BA207</f>
        <v>-1.6733229389221543E-3</v>
      </c>
      <c r="AN218" s="5">
        <f>+(('Base original'!AW219-'Base original'!AY219)/('Base original'!AW207-'Base original'!AY207)*100-100)*(('Base original'!AW207-'Base original'!AY207)/'Base original'!BA207)</f>
        <v>0.28621850086862349</v>
      </c>
      <c r="AO218" s="5">
        <f>+(('Base original'!AX219-'Base original'!AZ219)/('Base original'!AX207-'Base original'!AZ207)*100-100)*(('Base original'!AX207-'Base original'!AZ207)/'Base original'!BA207)</f>
        <v>0.17475759429103718</v>
      </c>
      <c r="AP218" s="8">
        <f>+('Base original'!BA219/'Base original'!BA207*100-100)*'Base original'!BA207/'Base original'!$BA207</f>
        <v>6.7179669185468649</v>
      </c>
      <c r="AQ218" s="5">
        <f>+('Base original'!BA219/'Base original'!BA207*100-100)*'Base original'!BA207/'Base original'!$BL207</f>
        <v>3.8258568858210809</v>
      </c>
      <c r="AR218" s="5">
        <f>+('Base original'!BB219/'Base original'!BB207*100-100)*'Base original'!BB207/'Base original'!$BL207</f>
        <v>-1.070670834831652</v>
      </c>
      <c r="AS218" s="5">
        <f>+('Base original'!BC219/'Base original'!BC207*100-100)*'Base original'!BC207/'Base original'!$BL207</f>
        <v>-0.60099686401983898</v>
      </c>
      <c r="AT218" s="5">
        <f>+('Base original'!BD219/'Base original'!BD207*100-100)*'Base original'!BD207/'Base original'!$BL207</f>
        <v>1.7988871951238945</v>
      </c>
      <c r="AU218" s="5">
        <f>+('Base original'!BE219/'Base original'!BE207*100-100)*'Base original'!BE207/'Base original'!$BL207</f>
        <v>-4.5012211261535621E-3</v>
      </c>
      <c r="AV218" s="5">
        <f>+('Base original'!BF219/'Base original'!BF207*100-100)*'Base original'!BF207/'Base original'!$BL207</f>
        <v>3.6485556696708145E-2</v>
      </c>
      <c r="AW218" s="5">
        <f>+('Base original'!BG219/'Base original'!BG207*100-100)*'Base original'!BG207/'Base original'!$BL207</f>
        <v>1.1178556477746262</v>
      </c>
      <c r="AX218" s="5">
        <f>+('Base original'!BH219/'Base original'!BH207*100-100)*'Base original'!BH207/'Base original'!$BL207</f>
        <v>-0.24788924186765712</v>
      </c>
      <c r="AY218" s="5">
        <f>+('Base original'!BI219/'Base original'!BI207*100-100)*'Base original'!BI207/'Base original'!$BL207</f>
        <v>-0.21968115723678039</v>
      </c>
      <c r="AZ218" s="5">
        <f>+('Base original'!BJ219/'Base original'!BJ207*100-100)*'Base original'!BJ207/'Base original'!$BL207</f>
        <v>0.77791611054719756</v>
      </c>
      <c r="BA218" s="5">
        <f>+('Base original'!BK219/'Base original'!BK207*100-100)*'Base original'!BK207/'Base original'!$BL207</f>
        <v>-8.7782389728355253E-2</v>
      </c>
      <c r="BB218" s="5">
        <f>+(('Base original'!BH219-'Base original'!BJ219)/('Base original'!BH207-'Base original'!BJ207)*100-100)*('Base original'!BH207-'Base original'!BJ207)/'Base original'!$BL207</f>
        <v>-1.0258053524148554</v>
      </c>
      <c r="BC218" s="5">
        <f>+(('Base original'!BI219-'Base original'!BK219)/('Base original'!BI207-'Base original'!BK207)*100-100)*('Base original'!BI207-'Base original'!BK207)/'Base original'!$BL207</f>
        <v>-0.13189876750842505</v>
      </c>
      <c r="BD218" s="8">
        <f>+('Base original'!BL219/'Base original'!BL207*100-100)*'Base original'!BL207/'Base original'!$BL207</f>
        <v>3.9452122455156053</v>
      </c>
    </row>
    <row r="219" spans="1:56" x14ac:dyDescent="0.25">
      <c r="A219" s="17">
        <v>45170</v>
      </c>
      <c r="B219" s="5">
        <f>+'Base original'!B220/'Base original'!B208*100-100</f>
        <v>-1.096965273471497</v>
      </c>
      <c r="C219" s="5">
        <f>+'Base original'!C220/'Base original'!C208*100-100</f>
        <v>5.4086214678907822</v>
      </c>
      <c r="D219" s="5">
        <f>+'Base original'!D220/'Base original'!D208*100-100</f>
        <v>7.9201226574630681</v>
      </c>
      <c r="E219" s="5">
        <f>+'Base original'!E220/'Base original'!E208*100-100</f>
        <v>3.1614857234297773</v>
      </c>
      <c r="F219" s="8">
        <f>+'Base original'!F220/'Base original'!F208*100-100</f>
        <v>2.5341188664400534</v>
      </c>
      <c r="G219" s="8">
        <f>+'Base original'!G220</f>
        <v>28.98</v>
      </c>
      <c r="H219" s="5">
        <f>+'Base original'!J220/'Base original'!$H220*'Base original'!I220</f>
        <v>15.235137943928446</v>
      </c>
      <c r="I219" s="5">
        <f>+'Base original'!L220/'Base original'!$H220*'Base original'!K220</f>
        <v>1.8180546446208532</v>
      </c>
      <c r="J219" s="5">
        <f>+'Base original'!N220/'Base original'!$H220*'Base original'!M220</f>
        <v>3.2525402828935777</v>
      </c>
      <c r="K219" s="8">
        <f>+'Base original'!P220/'Base original'!$H220*'Base original'!O220</f>
        <v>8.6710196117197533</v>
      </c>
      <c r="L219" s="8">
        <f>+'Base original'!Q220</f>
        <v>14.28</v>
      </c>
      <c r="M219" s="5">
        <f>+'Base original'!T220/'Base original'!$R220*'Base original'!S220</f>
        <v>0.43766534299007426</v>
      </c>
      <c r="N219" s="5">
        <f>+'Base original'!V220/'Base original'!$R220*'Base original'!U220</f>
        <v>5.6212005639077516</v>
      </c>
      <c r="O219" s="8">
        <f>+'Base original'!X220/'Base original'!$R220*'Base original'!W220</f>
        <v>8.2174352241461559</v>
      </c>
      <c r="P219" s="8">
        <f>+'Base original'!Y220</f>
        <v>7.14</v>
      </c>
      <c r="Q219" s="5">
        <f>+'Base original'!AB220/'Base original'!$Z220*'Base original'!AA220</f>
        <v>4.7543225844867285</v>
      </c>
      <c r="R219" s="8">
        <f>+'Base original'!AD220/'Base original'!$Z220*'Base original'!AC220</f>
        <v>2.3828847884192976</v>
      </c>
      <c r="S219" s="9">
        <f>+'Base original'!AE220</f>
        <v>4.3499999999999996</v>
      </c>
      <c r="T219" s="5">
        <f>+('Base original'!AH220/'Base original'!AH208*100-100)*'Base original'!AH208/'Base original'!$AO208</f>
        <v>-3.0108475202860316</v>
      </c>
      <c r="U219" s="5">
        <f>+('Base original'!AI220/'Base original'!AI208*100-100)*'Base original'!AI208/'Base original'!$AO208</f>
        <v>-4.0976931595507455</v>
      </c>
      <c r="V219" s="5">
        <f>+('Base original'!AJ220/'Base original'!AJ208*100-100)*'Base original'!AJ208/'Base original'!$AO208</f>
        <v>-1.4266955922678057</v>
      </c>
      <c r="W219" s="5">
        <f>+('Base original'!AK220/'Base original'!AK208*100-100)*'Base original'!AK208/'Base original'!$AO208</f>
        <v>-2.67099756728294</v>
      </c>
      <c r="X219" s="5">
        <f>+('Base original'!AL220/'Base original'!AL208*100-100)*'Base original'!AL208/'Base original'!$AO208</f>
        <v>-1.7906552817762691</v>
      </c>
      <c r="Y219" s="5">
        <f>+('Base original'!AM220/'Base original'!AM208*100-100)*'Base original'!AM208/'Base original'!$AO208</f>
        <v>-2.1365649091107897</v>
      </c>
      <c r="Z219" s="5">
        <f>+('Base original'!AN220/'Base original'!AN208*100-100)*'Base original'!AN208/'Base original'!$AO208</f>
        <v>0.34590962733452463</v>
      </c>
      <c r="AA219" s="8">
        <f>+('Base original'!AO220/'Base original'!AO208*100-100)*'Base original'!AO208/'Base original'!$AO208</f>
        <v>-8.8991959616130458</v>
      </c>
      <c r="AB219" s="5">
        <f>+('Base original'!AO220/'Base original'!AO208*100-100)*'Base original'!AO208/'Base original'!$BA208</f>
        <v>-2.9790134360648368</v>
      </c>
      <c r="AC219" s="5">
        <f>+('Base original'!AP220/'Base original'!AP208*100-100)*'Base original'!AP208/'Base original'!$BA208</f>
        <v>8.6714017158298571</v>
      </c>
      <c r="AD219" s="5">
        <f>+('Base original'!AQ220/'Base original'!AQ208*100-100)*'Base original'!AQ208/'Base original'!$BA208</f>
        <v>5.7387150162652496</v>
      </c>
      <c r="AE219" s="5">
        <f>+('Base original'!AR220/'Base original'!AR208*100-100)*'Base original'!AR208/'Base original'!$BA208</f>
        <v>6.9252770554383707</v>
      </c>
      <c r="AF219" s="5">
        <f>+('Base original'!AS220/'Base original'!AS208*100-100)*'Base original'!AS208/'Base original'!$BA208</f>
        <v>-1.1865620391731171</v>
      </c>
      <c r="AG219" s="5">
        <f>+('Base original'!AT220/'Base original'!AT208*100-100)*'Base original'!AT208/'Base original'!$BA208</f>
        <v>3.1874395164276534</v>
      </c>
      <c r="AH219" s="5">
        <f>+('Base original'!AU220/'Base original'!AU208*100-100)*'Base original'!AU208/'Base original'!$BA208</f>
        <v>-0.2547528168630751</v>
      </c>
      <c r="AI219" s="5">
        <f>+('Base original'!AV220/'Base original'!AV208*100-100)*'Base original'!AV208/'Base original'!$BA208</f>
        <v>-0.45919131849919437</v>
      </c>
      <c r="AJ219" s="5">
        <f>+('Base original'!AW220/'Base original'!AW208*100-100)*'Base original'!AW208/'Base original'!$BA208</f>
        <v>2.5269561199646335</v>
      </c>
      <c r="AK219" s="5">
        <f>+('Base original'!AX220/'Base original'!AX208*100-100)*'Base original'!AX208/'Base original'!$BA208</f>
        <v>0.19594651501565474</v>
      </c>
      <c r="AL219" s="5">
        <f>+('Base original'!AY220/'Base original'!AY208*100-100)*'Base original'!AY208/'Base original'!$BA208</f>
        <v>1.3018756168202805</v>
      </c>
      <c r="AM219" s="5">
        <f>+('Base original'!AZ220/'Base original'!AZ208*100-100)*'Base original'!AZ208/'Base original'!$BA208</f>
        <v>5.7733019073281421E-3</v>
      </c>
      <c r="AN219" s="5">
        <f>+(('Base original'!AW220-'Base original'!AY220)/('Base original'!AW208-'Base original'!AY208)*100-100)*(('Base original'!AW208-'Base original'!AY208)/'Base original'!BA208)</f>
        <v>1.225080503144353</v>
      </c>
      <c r="AO219" s="5">
        <f>+(('Base original'!AX220-'Base original'!AZ220)/('Base original'!AX208-'Base original'!AZ208)*100-100)*(('Base original'!AX208-'Base original'!AZ208)/'Base original'!BA208)</f>
        <v>0.19017321310832655</v>
      </c>
      <c r="AP219" s="8">
        <f>+('Base original'!BA220/'Base original'!BA208*100-100)*'Base original'!BA208/'Base original'!$BA208</f>
        <v>6.6484506775183396</v>
      </c>
      <c r="AQ219" s="5">
        <f>+('Base original'!BA220/'Base original'!BA208*100-100)*'Base original'!BA208/'Base original'!$BL208</f>
        <v>3.8465281747008642</v>
      </c>
      <c r="AR219" s="5">
        <f>+('Base original'!BB220/'Base original'!BB208*100-100)*'Base original'!BB208/'Base original'!$BL208</f>
        <v>-0.46593789378753908</v>
      </c>
      <c r="AS219" s="5">
        <f>+('Base original'!BC220/'Base original'!BC208*100-100)*'Base original'!BC208/'Base original'!$BL208</f>
        <v>0.22541628670038324</v>
      </c>
      <c r="AT219" s="5">
        <f>+('Base original'!BD220/'Base original'!BD208*100-100)*'Base original'!BD208/'Base original'!$BL208</f>
        <v>1.5688268307266131</v>
      </c>
      <c r="AU219" s="5">
        <f>+('Base original'!BE220/'Base original'!BE208*100-100)*'Base original'!BE208/'Base original'!$BL208</f>
        <v>-4.8686270268366912E-3</v>
      </c>
      <c r="AV219" s="5">
        <f>+('Base original'!BF220/'Base original'!BF208*100-100)*'Base original'!BF208/'Base original'!$BL208</f>
        <v>5.9230950638831187E-2</v>
      </c>
      <c r="AW219" s="5">
        <f>+('Base original'!BG220/'Base original'!BG208*100-100)*'Base original'!BG208/'Base original'!$BL208</f>
        <v>1.0046027770086507</v>
      </c>
      <c r="AX219" s="5">
        <f>+('Base original'!BH220/'Base original'!BH208*100-100)*'Base original'!BH208/'Base original'!$BL208</f>
        <v>-0.16790454690268405</v>
      </c>
      <c r="AY219" s="5">
        <f>+('Base original'!BI220/'Base original'!BI208*100-100)*'Base original'!BI208/'Base original'!$BL208</f>
        <v>-0.20408058349423458</v>
      </c>
      <c r="AZ219" s="5">
        <f>+('Base original'!BJ220/'Base original'!BJ208*100-100)*'Base original'!BJ208/'Base original'!$BL208</f>
        <v>1.4040137244398574</v>
      </c>
      <c r="BA219" s="5">
        <f>+('Base original'!BK220/'Base original'!BK208*100-100)*'Base original'!BK208/'Base original'!$BL208</f>
        <v>-8.8128545941329087E-2</v>
      </c>
      <c r="BB219" s="5">
        <f>+(('Base original'!BH220-'Base original'!BJ220)/('Base original'!BH208-'Base original'!BJ208)*100-100)*('Base original'!BH208-'Base original'!BJ208)/'Base original'!$BL208</f>
        <v>-1.5719182713425421</v>
      </c>
      <c r="BC219" s="5">
        <f>+(('Base original'!BI220-'Base original'!BK220)/('Base original'!BI208-'Base original'!BK208)*100-100)*('Base original'!BI208-'Base original'!BK208)/'Base original'!$BL208</f>
        <v>-0.11595203755290555</v>
      </c>
      <c r="BD219" s="8">
        <f>+('Base original'!BL220/'Base original'!BL208*100-100)*'Base original'!BL208/'Base original'!$BL208</f>
        <v>4.5459281900656663</v>
      </c>
    </row>
    <row r="220" spans="1:56" x14ac:dyDescent="0.25">
      <c r="A220" s="17">
        <v>45200</v>
      </c>
      <c r="B220" s="5">
        <f>+'Base original'!B221/'Base original'!B209*100-100</f>
        <v>-1.2388246419817648</v>
      </c>
      <c r="C220" s="5">
        <f>+'Base original'!C221/'Base original'!C209*100-100</f>
        <v>4.6586074246393281</v>
      </c>
      <c r="D220" s="5">
        <f>+'Base original'!D221/'Base original'!D209*100-100</f>
        <v>7.648479200281372</v>
      </c>
      <c r="E220" s="5">
        <f>+'Base original'!E221/'Base original'!E209*100-100</f>
        <v>7.9813268489290863</v>
      </c>
      <c r="F220" s="8">
        <f>+'Base original'!F221/'Base original'!F209*100-100</f>
        <v>2.5849560734935153</v>
      </c>
      <c r="G220" s="8">
        <f>+'Base original'!G221</f>
        <v>27.86</v>
      </c>
      <c r="H220" s="5">
        <f>+'Base original'!J221/'Base original'!$H221*'Base original'!I221</f>
        <v>12.896327222282215</v>
      </c>
      <c r="I220" s="5">
        <f>+'Base original'!L221/'Base original'!$H221*'Base original'!K221</f>
        <v>1.9610911839711587</v>
      </c>
      <c r="J220" s="5">
        <f>+'Base original'!N221/'Base original'!$H221*'Base original'!M221</f>
        <v>3.6344565677878107</v>
      </c>
      <c r="K220" s="8">
        <f>+'Base original'!P221/'Base original'!$H221*'Base original'!O221</f>
        <v>9.3634398129303964</v>
      </c>
      <c r="L220" s="8">
        <f>+'Base original'!Q221</f>
        <v>13.99</v>
      </c>
      <c r="M220" s="5">
        <f>+'Base original'!T221/'Base original'!$R221*'Base original'!S221</f>
        <v>0.41972105218819766</v>
      </c>
      <c r="N220" s="5">
        <f>+'Base original'!V221/'Base original'!$R221*'Base original'!U221</f>
        <v>5.4010485376914765</v>
      </c>
      <c r="O220" s="8">
        <f>+'Base original'!X221/'Base original'!$R221*'Base original'!W221</f>
        <v>8.1695861063139716</v>
      </c>
      <c r="P220" s="8">
        <f>+'Base original'!Y221</f>
        <v>7.11</v>
      </c>
      <c r="Q220" s="5">
        <f>+'Base original'!AB221/'Base original'!$Z221*'Base original'!AA221</f>
        <v>4.5142287475077039</v>
      </c>
      <c r="R220" s="8">
        <f>+'Base original'!AD221/'Base original'!$Z221*'Base original'!AC221</f>
        <v>2.5934946528910641</v>
      </c>
      <c r="S220" s="9">
        <f>+'Base original'!AE221</f>
        <v>4.72</v>
      </c>
      <c r="T220" s="5">
        <f>+('Base original'!AH221/'Base original'!AH209*100-100)*'Base original'!AH209/'Base original'!$AO209</f>
        <v>-2.7373875870275945</v>
      </c>
      <c r="U220" s="5">
        <f>+('Base original'!AI221/'Base original'!AI209*100-100)*'Base original'!AI209/'Base original'!$AO209</f>
        <v>-2.9887761930362418</v>
      </c>
      <c r="V220" s="5">
        <f>+('Base original'!AJ221/'Base original'!AJ209*100-100)*'Base original'!AJ209/'Base original'!$AO209</f>
        <v>-1.0936580661916551</v>
      </c>
      <c r="W220" s="5">
        <f>+('Base original'!AK221/'Base original'!AK209*100-100)*'Base original'!AK209/'Base original'!$AO209</f>
        <v>-1.8951181268445907</v>
      </c>
      <c r="X220" s="5">
        <f>+('Base original'!AL221/'Base original'!AL209*100-100)*'Base original'!AL209/'Base original'!$AO209</f>
        <v>-1.0886504955410197</v>
      </c>
      <c r="Y220" s="5">
        <f>+('Base original'!AM221/'Base original'!AM209*100-100)*'Base original'!AM209/'Base original'!$AO209</f>
        <v>-1.7466349975970179</v>
      </c>
      <c r="Z220" s="5">
        <f>+('Base original'!AN221/'Base original'!AN209*100-100)*'Base original'!AN209/'Base original'!$AO209</f>
        <v>0.6579845020560009</v>
      </c>
      <c r="AA220" s="8">
        <f>+('Base original'!AO221/'Base original'!AO209*100-100)*'Base original'!AO209/'Base original'!$AO209</f>
        <v>-6.8148142756048458</v>
      </c>
      <c r="AB220" s="5">
        <f>+('Base original'!AO221/'Base original'!AO209*100-100)*'Base original'!AO209/'Base original'!$BA209</f>
        <v>-2.2045802602716811</v>
      </c>
      <c r="AC220" s="5">
        <f>+('Base original'!AP221/'Base original'!AP209*100-100)*'Base original'!AP209/'Base original'!$BA209</f>
        <v>8.0265661753512507</v>
      </c>
      <c r="AD220" s="5">
        <f>+('Base original'!AQ221/'Base original'!AQ209*100-100)*'Base original'!AQ209/'Base original'!$BA209</f>
        <v>5.1661589247159645</v>
      </c>
      <c r="AE220" s="5">
        <f>+('Base original'!AR221/'Base original'!AR209*100-100)*'Base original'!AR209/'Base original'!$BA209</f>
        <v>6.8652051465478667</v>
      </c>
      <c r="AF220" s="5">
        <f>+('Base original'!AS221/'Base original'!AS209*100-100)*'Base original'!AS209/'Base original'!$BA209</f>
        <v>-1.6990462218318974</v>
      </c>
      <c r="AG220" s="5">
        <f>+('Base original'!AT221/'Base original'!AT209*100-100)*'Base original'!AT209/'Base original'!$BA209</f>
        <v>3.1295793292126759</v>
      </c>
      <c r="AH220" s="5">
        <f>+('Base original'!AU221/'Base original'!AU209*100-100)*'Base original'!AU209/'Base original'!$BA209</f>
        <v>-0.26917207857738812</v>
      </c>
      <c r="AI220" s="5">
        <f>+('Base original'!AV221/'Base original'!AV209*100-100)*'Base original'!AV209/'Base original'!$BA209</f>
        <v>-0.43657662068609215</v>
      </c>
      <c r="AJ220" s="5">
        <f>+('Base original'!AW221/'Base original'!AW209*100-100)*'Base original'!AW209/'Base original'!$BA209</f>
        <v>3.4597687674425992</v>
      </c>
      <c r="AK220" s="5">
        <f>+('Base original'!AX221/'Base original'!AX209*100-100)*'Base original'!AX209/'Base original'!$BA209</f>
        <v>0.20786200738609595</v>
      </c>
      <c r="AL220" s="5">
        <f>+('Base original'!AY221/'Base original'!AY209*100-100)*'Base original'!AY209/'Base original'!$BA209</f>
        <v>1.6441474425168905</v>
      </c>
      <c r="AM220" s="5">
        <f>+('Base original'!AZ221/'Base original'!AZ209*100-100)*'Base original'!AZ209/'Base original'!$BA209</f>
        <v>1.3043235211612726E-2</v>
      </c>
      <c r="AN220" s="5">
        <f>+(('Base original'!AW221-'Base original'!AY221)/('Base original'!AW209-'Base original'!AY209)*100-100)*(('Base original'!AW209-'Base original'!AY209)/'Base original'!BA209)</f>
        <v>1.815621324925708</v>
      </c>
      <c r="AO220" s="5">
        <f>+(('Base original'!AX221-'Base original'!AZ221)/('Base original'!AX209-'Base original'!AZ209)*100-100)*(('Base original'!AX209-'Base original'!AZ209)/'Base original'!BA209)</f>
        <v>0.19481877217448315</v>
      </c>
      <c r="AP220" s="8">
        <f>+('Base original'!BA221/'Base original'!BA209*100-100)*'Base original'!BA209/'Base original'!$BA209</f>
        <v>7.3958493914938686</v>
      </c>
      <c r="AQ220" s="5">
        <f>+('Base original'!BA221/'Base original'!BA209*100-100)*'Base original'!BA209/'Base original'!$BL209</f>
        <v>4.2829588139029529</v>
      </c>
      <c r="AR220" s="5">
        <f>+('Base original'!BB221/'Base original'!BB209*100-100)*'Base original'!BB209/'Base original'!$BL209</f>
        <v>-0.82710445027045043</v>
      </c>
      <c r="AS220" s="5">
        <f>+('Base original'!BC221/'Base original'!BC209*100-100)*'Base original'!BC209/'Base original'!$BL209</f>
        <v>1.1247518376541696</v>
      </c>
      <c r="AT220" s="5">
        <f>+('Base original'!BD221/'Base original'!BD209*100-100)*'Base original'!BD209/'Base original'!$BL209</f>
        <v>1.6523854941643334</v>
      </c>
      <c r="AU220" s="5">
        <f>+('Base original'!BE221/'Base original'!BE209*100-100)*'Base original'!BE209/'Base original'!$BL209</f>
        <v>-4.7091992623393966E-3</v>
      </c>
      <c r="AV220" s="5">
        <f>+('Base original'!BF221/'Base original'!BF209*100-100)*'Base original'!BF209/'Base original'!$BL209</f>
        <v>8.3328804315993807E-2</v>
      </c>
      <c r="AW220" s="5">
        <f>+('Base original'!BG221/'Base original'!BG209*100-100)*'Base original'!BG209/'Base original'!$BL209</f>
        <v>0.8854252228305487</v>
      </c>
      <c r="AX220" s="5">
        <f>+('Base original'!BH221/'Base original'!BH209*100-100)*'Base original'!BH209/'Base original'!$BL209</f>
        <v>-0.17898338140624448</v>
      </c>
      <c r="AY220" s="5">
        <f>+('Base original'!BI221/'Base original'!BI209*100-100)*'Base original'!BI209/'Base original'!$BL209</f>
        <v>-0.21428983077650535</v>
      </c>
      <c r="AZ220" s="5">
        <f>+('Base original'!BJ221/'Base original'!BJ209*100-100)*'Base original'!BJ209/'Base original'!$BL209</f>
        <v>1.6866503945131628</v>
      </c>
      <c r="BA220" s="5">
        <f>+('Base original'!BK221/'Base original'!BK209*100-100)*'Base original'!BK209/'Base original'!$BL209</f>
        <v>-9.9030051166221447E-2</v>
      </c>
      <c r="BB220" s="5">
        <f>+(('Base original'!BH221-'Base original'!BJ221)/('Base original'!BH209-'Base original'!BJ209)*100-100)*('Base original'!BH209-'Base original'!BJ209)/'Base original'!$BL209</f>
        <v>-1.8656337759194068</v>
      </c>
      <c r="BC220" s="5">
        <f>+(('Base original'!BI221-'Base original'!BK221)/('Base original'!BI209-'Base original'!BK209)*100-100)*('Base original'!BI209-'Base original'!BK209)/'Base original'!$BL209</f>
        <v>-0.11525977961028391</v>
      </c>
      <c r="BD220" s="8">
        <f>+('Base original'!BL221/'Base original'!BL209*100-100)*'Base original'!BL209/'Base original'!$BL209</f>
        <v>5.21614296780551</v>
      </c>
    </row>
    <row r="221" spans="1:56" x14ac:dyDescent="0.25">
      <c r="A221" s="17">
        <v>45231</v>
      </c>
      <c r="B221" s="5">
        <f>+'Base original'!B222/'Base original'!B210*100-100</f>
        <v>-0.60942760736287482</v>
      </c>
      <c r="C221" s="5">
        <f>+'Base original'!C222/'Base original'!C210*100-100</f>
        <v>4.0221781029016199</v>
      </c>
      <c r="D221" s="5">
        <f>+'Base original'!D222/'Base original'!D210*100-100</f>
        <v>7.6125953702445628</v>
      </c>
      <c r="E221" s="5">
        <f>+'Base original'!E222/'Base original'!E210*100-100</f>
        <v>11.423085554577185</v>
      </c>
      <c r="F221" s="8">
        <f>+'Base original'!F222/'Base original'!F210*100-100</f>
        <v>3.0479610308737932</v>
      </c>
      <c r="G221" s="8">
        <f>+'Base original'!G222</f>
        <v>27.5</v>
      </c>
      <c r="H221" s="5">
        <f>+'Base original'!J222/'Base original'!$H222*'Base original'!I222</f>
        <v>12.974306108403329</v>
      </c>
      <c r="I221" s="5">
        <f>+'Base original'!L222/'Base original'!$H222*'Base original'!K222</f>
        <v>1.7872683439252035</v>
      </c>
      <c r="J221" s="5">
        <f>+'Base original'!N222/'Base original'!$H222*'Base original'!M222</f>
        <v>3.88809809185345</v>
      </c>
      <c r="K221" s="8">
        <f>+'Base original'!P222/'Base original'!$H222*'Base original'!O222</f>
        <v>8.8510930890562296</v>
      </c>
      <c r="L221" s="8">
        <f>+'Base original'!Q222</f>
        <v>13.22</v>
      </c>
      <c r="M221" s="5">
        <f>+'Base original'!T222/'Base original'!$R222*'Base original'!S222</f>
        <v>0.39657044530809626</v>
      </c>
      <c r="N221" s="5">
        <f>+'Base original'!V222/'Base original'!$R222*'Base original'!U222</f>
        <v>5.3583330861047651</v>
      </c>
      <c r="O221" s="8">
        <f>+'Base original'!X222/'Base original'!$R222*'Base original'!W222</f>
        <v>7.4677328151422548</v>
      </c>
      <c r="P221" s="8">
        <f>+'Base original'!Y222</f>
        <v>7.45</v>
      </c>
      <c r="Q221" s="5">
        <f>+'Base original'!AB222/'Base original'!$Z222*'Base original'!AA222</f>
        <v>4.4399151188074715</v>
      </c>
      <c r="R221" s="8">
        <f>+'Base original'!AD222/'Base original'!$Z222*'Base original'!AC222</f>
        <v>3.0092592107446312</v>
      </c>
      <c r="S221" s="9">
        <f>+'Base original'!AE222</f>
        <v>5.18</v>
      </c>
      <c r="T221" s="5">
        <f>+('Base original'!AH222/'Base original'!AH210*100-100)*'Base original'!AH210/'Base original'!$AO210</f>
        <v>-2.3791375508652335</v>
      </c>
      <c r="U221" s="5">
        <f>+('Base original'!AI222/'Base original'!AI210*100-100)*'Base original'!AI210/'Base original'!$AO210</f>
        <v>-1.8391868815321946</v>
      </c>
      <c r="V221" s="5">
        <f>+('Base original'!AJ222/'Base original'!AJ210*100-100)*'Base original'!AJ210/'Base original'!$AO210</f>
        <v>-0.5267498310200015</v>
      </c>
      <c r="W221" s="5">
        <f>+('Base original'!AK222/'Base original'!AK210*100-100)*'Base original'!AK210/'Base original'!$AO210</f>
        <v>-1.3124370505121938</v>
      </c>
      <c r="X221" s="5">
        <f>+('Base original'!AL222/'Base original'!AL210*100-100)*'Base original'!AL210/'Base original'!$AO210</f>
        <v>-0.50597601024708527</v>
      </c>
      <c r="Y221" s="5">
        <f>+('Base original'!AM222/'Base original'!AM210*100-100)*'Base original'!AM210/'Base original'!$AO210</f>
        <v>-1.3835754391996862</v>
      </c>
      <c r="Z221" s="5">
        <f>+('Base original'!AN222/'Base original'!AN210*100-100)*'Base original'!AN210/'Base original'!$AO210</f>
        <v>0.87759942895260012</v>
      </c>
      <c r="AA221" s="8">
        <f>+('Base original'!AO222/'Base original'!AO210*100-100)*'Base original'!AO210/'Base original'!$AO210</f>
        <v>-4.7243004426445196</v>
      </c>
      <c r="AB221" s="5">
        <f>+('Base original'!AO222/'Base original'!AO210*100-100)*'Base original'!AO210/'Base original'!$BA210</f>
        <v>-1.4839846629522484</v>
      </c>
      <c r="AC221" s="5">
        <f>+('Base original'!AP222/'Base original'!AP210*100-100)*'Base original'!AP210/'Base original'!$BA210</f>
        <v>6.6207923934466804</v>
      </c>
      <c r="AD221" s="5">
        <f>+('Base original'!AQ222/'Base original'!AQ210*100-100)*'Base original'!AQ210/'Base original'!$BA210</f>
        <v>4.02543417251636</v>
      </c>
      <c r="AE221" s="5">
        <f>+('Base original'!AR222/'Base original'!AR210*100-100)*'Base original'!AR210/'Base original'!$BA210</f>
        <v>6.1700396564646178</v>
      </c>
      <c r="AF221" s="5">
        <f>+('Base original'!AS222/'Base original'!AS210*100-100)*'Base original'!AS210/'Base original'!$BA210</f>
        <v>-2.1446054839482569</v>
      </c>
      <c r="AG221" s="5">
        <f>+('Base original'!AT222/'Base original'!AT210*100-100)*'Base original'!AT210/'Base original'!$BA210</f>
        <v>2.8533932065041241</v>
      </c>
      <c r="AH221" s="5">
        <f>+('Base original'!AU222/'Base original'!AU210*100-100)*'Base original'!AU210/'Base original'!$BA210</f>
        <v>-0.25803498557381671</v>
      </c>
      <c r="AI221" s="5">
        <f>+('Base original'!AV222/'Base original'!AV210*100-100)*'Base original'!AV210/'Base original'!$BA210</f>
        <v>-0.38135736799522413</v>
      </c>
      <c r="AJ221" s="5">
        <f>+('Base original'!AW222/'Base original'!AW210*100-100)*'Base original'!AW210/'Base original'!$BA210</f>
        <v>3.8665735980691629</v>
      </c>
      <c r="AK221" s="5">
        <f>+('Base original'!AX222/'Base original'!AX210*100-100)*'Base original'!AX210/'Base original'!$BA210</f>
        <v>0.21328016454584528</v>
      </c>
      <c r="AL221" s="5">
        <f>+('Base original'!AY222/'Base original'!AY210*100-100)*'Base original'!AY210/'Base original'!$BA210</f>
        <v>1.5935232478569208</v>
      </c>
      <c r="AM221" s="5">
        <f>+('Base original'!AZ222/'Base original'!AZ210*100-100)*'Base original'!AZ210/'Base original'!$BA210</f>
        <v>9.8844315393419209E-3</v>
      </c>
      <c r="AN221" s="5">
        <f>+(('Base original'!AW222-'Base original'!AY222)/('Base original'!AW210-'Base original'!AY210)*100-100)*(('Base original'!AW210-'Base original'!AY210)/'Base original'!BA210)</f>
        <v>2.2730503502122414</v>
      </c>
      <c r="AO221" s="5">
        <f>+(('Base original'!AX222-'Base original'!AZ222)/('Base original'!AX210-'Base original'!AZ210)*100-100)*(('Base original'!AX210-'Base original'!AZ210)/'Base original'!BA210)</f>
        <v>0.20339573300650313</v>
      </c>
      <c r="AP221" s="8">
        <f>+('Base original'!BA222/'Base original'!BA210*100-100)*'Base original'!BA210/'Base original'!$BA210</f>
        <v>7.231896445717978</v>
      </c>
      <c r="AQ221" s="5">
        <f>+('Base original'!BA222/'Base original'!BA210*100-100)*'Base original'!BA210/'Base original'!$BL210</f>
        <v>4.1756699202418996</v>
      </c>
      <c r="AR221" s="5">
        <f>+('Base original'!BB222/'Base original'!BB210*100-100)*'Base original'!BB210/'Base original'!$BL210</f>
        <v>-0.71733160413990249</v>
      </c>
      <c r="AS221" s="5">
        <f>+('Base original'!BC222/'Base original'!BC210*100-100)*'Base original'!BC210/'Base original'!$BL210</f>
        <v>1.3046975425379899</v>
      </c>
      <c r="AT221" s="5">
        <f>+('Base original'!BD222/'Base original'!BD210*100-100)*'Base original'!BD210/'Base original'!$BL210</f>
        <v>2.0998127586785005</v>
      </c>
      <c r="AU221" s="5">
        <f>+('Base original'!BE222/'Base original'!BE210*100-100)*'Base original'!BE210/'Base original'!$BL210</f>
        <v>-4.6945642147331991E-3</v>
      </c>
      <c r="AV221" s="5">
        <f>+('Base original'!BF222/'Base original'!BF210*100-100)*'Base original'!BF210/'Base original'!$BL210</f>
        <v>7.1384694976998009E-2</v>
      </c>
      <c r="AW221" s="5">
        <f>+('Base original'!BG222/'Base original'!BG210*100-100)*'Base original'!BG210/'Base original'!$BL210</f>
        <v>0.76582549298370084</v>
      </c>
      <c r="AX221" s="5">
        <f>+('Base original'!BH222/'Base original'!BH210*100-100)*'Base original'!BH210/'Base original'!$BL210</f>
        <v>-0.1423007981725046</v>
      </c>
      <c r="AY221" s="5">
        <f>+('Base original'!BI222/'Base original'!BI210*100-100)*'Base original'!BI210/'Base original'!$BL210</f>
        <v>-0.2065651273815125</v>
      </c>
      <c r="AZ221" s="5">
        <f>+('Base original'!BJ222/'Base original'!BJ210*100-100)*'Base original'!BJ210/'Base original'!$BL210</f>
        <v>1.749668402976746</v>
      </c>
      <c r="BA221" s="5">
        <f>+('Base original'!BK222/'Base original'!BK210*100-100)*'Base original'!BK210/'Base original'!$BL210</f>
        <v>-0.10103645121326674</v>
      </c>
      <c r="BB221" s="5">
        <f>+(('Base original'!BH222-'Base original'!BJ222)/('Base original'!BH210-'Base original'!BJ210)*100-100)*('Base original'!BH210-'Base original'!BJ210)/'Base original'!$BL210</f>
        <v>-1.8919692011492513</v>
      </c>
      <c r="BC221" s="5">
        <f>+(('Base original'!BI222-'Base original'!BK222)/('Base original'!BI210-'Base original'!BK210)*100-100)*('Base original'!BI210-'Base original'!BK210)/'Base original'!$BL210</f>
        <v>-0.10552867616824568</v>
      </c>
      <c r="BD221" s="8">
        <f>+('Base original'!BL222/'Base original'!BL210*100-100)*'Base original'!BL210/'Base original'!$BL210</f>
        <v>5.6978663637469822</v>
      </c>
    </row>
    <row r="222" spans="1:56" x14ac:dyDescent="0.25">
      <c r="A222" s="17">
        <v>45261</v>
      </c>
      <c r="B222" s="5">
        <f>+'Base original'!B223/'Base original'!B211*100-100</f>
        <v>-0.81040153034057028</v>
      </c>
      <c r="C222" s="5">
        <f>+'Base original'!C223/'Base original'!C211*100-100</f>
        <v>3.6081722800943368</v>
      </c>
      <c r="D222" s="5">
        <f>+'Base original'!D223/'Base original'!D211*100-100</f>
        <v>7.3225446719214204</v>
      </c>
      <c r="E222" s="5">
        <f>+'Base original'!E223/'Base original'!E211*100-100</f>
        <v>10.349768997303016</v>
      </c>
      <c r="F222" s="8">
        <f>+'Base original'!F223/'Base original'!F211*100-100</f>
        <v>2.7505889703335384</v>
      </c>
      <c r="G222" s="8">
        <f>+'Base original'!G223</f>
        <v>27.58</v>
      </c>
      <c r="H222" s="5">
        <f>+'Base original'!J223/'Base original'!$H223*'Base original'!I223</f>
        <v>14.12572530882405</v>
      </c>
      <c r="I222" s="5">
        <f>+'Base original'!L223/'Base original'!$H223*'Base original'!K223</f>
        <v>1.5796642165248889</v>
      </c>
      <c r="J222" s="5">
        <f>+'Base original'!N223/'Base original'!$H223*'Base original'!M223</f>
        <v>3.132843186993405</v>
      </c>
      <c r="K222" s="8">
        <f>+'Base original'!P223/'Base original'!$H223*'Base original'!O223</f>
        <v>8.7385400615878339</v>
      </c>
      <c r="L222" s="8">
        <f>+'Base original'!Q223</f>
        <v>12.47</v>
      </c>
      <c r="M222" s="5">
        <f>+'Base original'!T223/'Base original'!$R223*'Base original'!S223</f>
        <v>0.3294471426055009</v>
      </c>
      <c r="N222" s="5">
        <f>+'Base original'!V223/'Base original'!$R223*'Base original'!U223</f>
        <v>5.2195490156605171</v>
      </c>
      <c r="O222" s="8">
        <f>+'Base original'!X223/'Base original'!$R223*'Base original'!W223</f>
        <v>6.9201890669954791</v>
      </c>
      <c r="P222" s="8">
        <f>+'Base original'!Y223</f>
        <v>7.46</v>
      </c>
      <c r="Q222" s="5">
        <f>+'Base original'!AB223/'Base original'!$Z223*'Base original'!AA223</f>
        <v>5.0298987972235478</v>
      </c>
      <c r="R222" s="8">
        <f>+'Base original'!AD223/'Base original'!$Z223*'Base original'!AC223</f>
        <v>2.428244052349918</v>
      </c>
      <c r="S222" s="9">
        <f>+'Base original'!AE223</f>
        <v>5.21</v>
      </c>
      <c r="T222" s="5">
        <f>+('Base original'!AH223/'Base original'!AH211*100-100)*'Base original'!AH211/'Base original'!$AO211</f>
        <v>-2.0380634076515549</v>
      </c>
      <c r="U222" s="5">
        <f>+('Base original'!AI223/'Base original'!AI211*100-100)*'Base original'!AI211/'Base original'!$AO211</f>
        <v>-0.44700575127669623</v>
      </c>
      <c r="V222" s="5">
        <f>+('Base original'!AJ223/'Base original'!AJ211*100-100)*'Base original'!AJ211/'Base original'!$AO211</f>
        <v>0.26838045718497505</v>
      </c>
      <c r="W222" s="5">
        <f>+('Base original'!AK223/'Base original'!AK211*100-100)*'Base original'!AK211/'Base original'!$AO211</f>
        <v>-0.71538620846166967</v>
      </c>
      <c r="X222" s="5">
        <f>+('Base original'!AL223/'Base original'!AL211*100-100)*'Base original'!AL211/'Base original'!$AO211</f>
        <v>-0.35906714896806202</v>
      </c>
      <c r="Y222" s="5">
        <f>+('Base original'!AM223/'Base original'!AM211*100-100)*'Base original'!AM211/'Base original'!$AO211</f>
        <v>-1.0453332292351671</v>
      </c>
      <c r="Z222" s="5">
        <f>+('Base original'!AN223/'Base original'!AN211*100-100)*'Base original'!AN211/'Base original'!$AO211</f>
        <v>0.68626608026710523</v>
      </c>
      <c r="AA222" s="8">
        <f>+('Base original'!AO223/'Base original'!AO211*100-100)*'Base original'!AO211/'Base original'!$AO211</f>
        <v>-2.8441363078963064</v>
      </c>
      <c r="AB222" s="5">
        <f>+('Base original'!AO223/'Base original'!AO211*100-100)*'Base original'!AO211/'Base original'!$BA211</f>
        <v>-0.89734746260166443</v>
      </c>
      <c r="AC222" s="5">
        <f>+('Base original'!AP223/'Base original'!AP211*100-100)*'Base original'!AP211/'Base original'!$BA211</f>
        <v>5.2311716347179988</v>
      </c>
      <c r="AD222" s="5">
        <f>+('Base original'!AQ223/'Base original'!AQ211*100-100)*'Base original'!AQ211/'Base original'!$BA211</f>
        <v>3.3941473663077431</v>
      </c>
      <c r="AE222" s="5">
        <f>+('Base original'!AR223/'Base original'!AR211*100-100)*'Base original'!AR211/'Base original'!$BA211</f>
        <v>5.6402059419506543</v>
      </c>
      <c r="AF222" s="5">
        <f>+('Base original'!AS223/'Base original'!AS211*100-100)*'Base original'!AS211/'Base original'!$BA211</f>
        <v>-2.2460585756429139</v>
      </c>
      <c r="AG222" s="5">
        <f>+('Base original'!AT223/'Base original'!AT211*100-100)*'Base original'!AT211/'Base original'!$BA211</f>
        <v>2.1289802230793389</v>
      </c>
      <c r="AH222" s="5">
        <f>+('Base original'!AU223/'Base original'!AU211*100-100)*'Base original'!AU211/'Base original'!$BA211</f>
        <v>-0.2919559546690933</v>
      </c>
      <c r="AI222" s="5">
        <f>+('Base original'!AV223/'Base original'!AV211*100-100)*'Base original'!AV211/'Base original'!$BA211</f>
        <v>-0.31890282100872586</v>
      </c>
      <c r="AJ222" s="5">
        <f>+('Base original'!AW223/'Base original'!AW211*100-100)*'Base original'!AW211/'Base original'!$BA211</f>
        <v>2.8443555140387051</v>
      </c>
      <c r="AK222" s="5">
        <f>+('Base original'!AX223/'Base original'!AX211*100-100)*'Base original'!AX211/'Base original'!$BA211</f>
        <v>0.19734824742073706</v>
      </c>
      <c r="AL222" s="5">
        <f>+('Base original'!AY223/'Base original'!AY211*100-100)*'Base original'!AY211/'Base original'!$BA211</f>
        <v>0.87271829766738385</v>
      </c>
      <c r="AM222" s="5">
        <f>+('Base original'!AZ223/'Base original'!AZ211*100-100)*'Base original'!AZ211/'Base original'!$BA211</f>
        <v>3.6444550000772481E-3</v>
      </c>
      <c r="AN222" s="5">
        <f>+(('Base original'!AW223-'Base original'!AY223)/('Base original'!AW211-'Base original'!AY211)*100-100)*(('Base original'!AW211-'Base original'!AY211)/'Base original'!BA211)</f>
        <v>1.9716372163713227</v>
      </c>
      <c r="AO222" s="5">
        <f>+(('Base original'!AX223-'Base original'!AZ223)/('Base original'!AX211-'Base original'!AZ211)*100-100)*(('Base original'!AX211-'Base original'!AZ211)/'Base original'!BA211)</f>
        <v>0.19370379242065991</v>
      </c>
      <c r="AP222" s="8">
        <f>+('Base original'!BA223/'Base original'!BA211*100-100)*'Base original'!BA211/'Base original'!$BA211</f>
        <v>6.1802623598995865</v>
      </c>
      <c r="AQ222" s="5">
        <f>+('Base original'!BA223/'Base original'!BA211*100-100)*'Base original'!BA211/'Base original'!$BL211</f>
        <v>3.6186180891111199</v>
      </c>
      <c r="AR222" s="5">
        <f>+('Base original'!BB223/'Base original'!BB211*100-100)*'Base original'!BB211/'Base original'!$BL211</f>
        <v>-0.5128755984617035</v>
      </c>
      <c r="AS222" s="5">
        <f>+('Base original'!BC223/'Base original'!BC211*100-100)*'Base original'!BC211/'Base original'!$BL211</f>
        <v>1.5114559921872062</v>
      </c>
      <c r="AT222" s="5">
        <f>+('Base original'!BD223/'Base original'!BD211*100-100)*'Base original'!BD211/'Base original'!$BL211</f>
        <v>2.2040175110141424</v>
      </c>
      <c r="AU222" s="5">
        <f>+('Base original'!BE223/'Base original'!BE211*100-100)*'Base original'!BE211/'Base original'!$BL211</f>
        <v>-4.7837050028030452E-3</v>
      </c>
      <c r="AV222" s="5">
        <f>+('Base original'!BF223/'Base original'!BF211*100-100)*'Base original'!BF211/'Base original'!$BL211</f>
        <v>-1.1562604713387641E-2</v>
      </c>
      <c r="AW222" s="5">
        <f>+('Base original'!BG223/'Base original'!BG211*100-100)*'Base original'!BG211/'Base original'!$BL211</f>
        <v>0.69359888501309686</v>
      </c>
      <c r="AX222" s="5">
        <f>+('Base original'!BH223/'Base original'!BH211*100-100)*'Base original'!BH211/'Base original'!$BL211</f>
        <v>-3.9636656528223811E-3</v>
      </c>
      <c r="AY222" s="5">
        <f>+('Base original'!BI223/'Base original'!BI211*100-100)*'Base original'!BI211/'Base original'!$BL211</f>
        <v>-0.18252419487824439</v>
      </c>
      <c r="AZ222" s="5">
        <f>+('Base original'!BJ223/'Base original'!BJ211*100-100)*'Base original'!BJ211/'Base original'!$BL211</f>
        <v>1.3081957923204282</v>
      </c>
      <c r="BA222" s="5">
        <f>+('Base original'!BK223/'Base original'!BK211*100-100)*'Base original'!BK211/'Base original'!$BL211</f>
        <v>-0.10070934968237526</v>
      </c>
      <c r="BB222" s="5">
        <f>+(('Base original'!BH223-'Base original'!BJ223)/('Base original'!BH211-'Base original'!BJ211)*100-100)*('Base original'!BH211-'Base original'!BJ211)/'Base original'!$BL211</f>
        <v>-1.3121594579732498</v>
      </c>
      <c r="BC222" s="5">
        <f>+(('Base original'!BI223-'Base original'!BK223)/('Base original'!BI211-'Base original'!BK211)*100-100)*('Base original'!BI211-'Base original'!BK211)/'Base original'!$BL211</f>
        <v>-8.1814845195869221E-2</v>
      </c>
      <c r="BD222" s="8">
        <f>+('Base original'!BL223/'Base original'!BL211*100-100)*'Base original'!BL211/'Base original'!$BL211</f>
        <v>6.104494265978559</v>
      </c>
    </row>
    <row r="223" spans="1:56" x14ac:dyDescent="0.25">
      <c r="A223" s="18">
        <v>45292</v>
      </c>
      <c r="B223" s="5">
        <f>+'Base original'!B224/'Base original'!B212*100-100</f>
        <v>1.5308127541125316</v>
      </c>
      <c r="C223" s="5">
        <f>+'Base original'!C224/'Base original'!C212*100-100</f>
        <v>3.2313346065024717</v>
      </c>
      <c r="D223" s="5">
        <f>+'Base original'!D224/'Base original'!D212*100-100</f>
        <v>6.7993279356923182</v>
      </c>
      <c r="E223" s="5">
        <f>+'Base original'!E224/'Base original'!E212*100-100</f>
        <v>24.599502311882816</v>
      </c>
      <c r="F223" s="8">
        <f>+'Base original'!F224/'Base original'!F212*100-100</f>
        <v>4.5128850598634216</v>
      </c>
      <c r="G223" s="8">
        <f>+'Base original'!G224</f>
        <v>27.96</v>
      </c>
      <c r="H223" s="5">
        <f>+'Base original'!J224/'Base original'!$H224*'Base original'!I224</f>
        <v>13.813057111651345</v>
      </c>
      <c r="I223" s="5">
        <f>+'Base original'!L224/'Base original'!$H224*'Base original'!K224</f>
        <v>2.0778069031932263</v>
      </c>
      <c r="J223" s="5">
        <f>+'Base original'!N224/'Base original'!$H224*'Base original'!M224</f>
        <v>3.334020442596703</v>
      </c>
      <c r="K223" s="8">
        <f>+'Base original'!P224/'Base original'!$H224*'Base original'!O224</f>
        <v>8.7304217313180423</v>
      </c>
      <c r="L223" s="8">
        <f>+'Base original'!Q224</f>
        <v>12.71</v>
      </c>
      <c r="M223" s="5">
        <f>+'Base original'!T224/'Base original'!$R224*'Base original'!S224</f>
        <v>0.434685963217469</v>
      </c>
      <c r="N223" s="5">
        <f>+'Base original'!V224/'Base original'!$R224*'Base original'!U224</f>
        <v>5.0149208027267909</v>
      </c>
      <c r="O223" s="8">
        <f>+'Base original'!X224/'Base original'!$R224*'Base original'!W224</f>
        <v>7.2586748810673862</v>
      </c>
      <c r="P223" s="8">
        <f>+'Base original'!Y224</f>
        <v>7.1</v>
      </c>
      <c r="Q223" s="5">
        <f>+'Base original'!AB224/'Base original'!$Z224*'Base original'!AA224</f>
        <v>4.7948780021660191</v>
      </c>
      <c r="R223" s="8">
        <f>+'Base original'!AD224/'Base original'!$Z224*'Base original'!AC224</f>
        <v>2.3064814932789703</v>
      </c>
      <c r="S223" s="9">
        <f>+'Base original'!AE224</f>
        <v>5</v>
      </c>
      <c r="T223" s="5">
        <f>+('Base original'!AH224/'Base original'!AH212*100-100)*'Base original'!AH212/'Base original'!$AO212</f>
        <v>-1.6429682782609816</v>
      </c>
      <c r="U223" s="5">
        <f>+('Base original'!AI224/'Base original'!AI212*100-100)*'Base original'!AI212/'Base original'!$AO212</f>
        <v>1.0075237783054929</v>
      </c>
      <c r="V223" s="5">
        <f>+('Base original'!AJ224/'Base original'!AJ212*100-100)*'Base original'!AJ212/'Base original'!$AO212</f>
        <v>0.98626384353748164</v>
      </c>
      <c r="W223" s="5">
        <f>+('Base original'!AK224/'Base original'!AK212*100-100)*'Base original'!AK212/'Base original'!$AO212</f>
        <v>2.1259934768012096E-2</v>
      </c>
      <c r="X223" s="5">
        <f>+('Base original'!AL224/'Base original'!AL212*100-100)*'Base original'!AL212/'Base original'!$AO212</f>
        <v>6.2322394231347111E-2</v>
      </c>
      <c r="Y223" s="5">
        <f>+('Base original'!AM224/'Base original'!AM212*100-100)*'Base original'!AM212/'Base original'!$AO212</f>
        <v>-0.7843892881848914</v>
      </c>
      <c r="Z223" s="5">
        <f>+('Base original'!AN224/'Base original'!AN212*100-100)*'Base original'!AN212/'Base original'!$AO212</f>
        <v>0.84671168241623584</v>
      </c>
      <c r="AA223" s="8">
        <f>+('Base original'!AO224/'Base original'!AO212*100-100)*'Base original'!AO212/'Base original'!$AO212</f>
        <v>-0.57312210572413846</v>
      </c>
      <c r="AB223" s="5">
        <f>+('Base original'!AO224/'Base original'!AO212*100-100)*'Base original'!AO212/'Base original'!$BA212</f>
        <v>-0.17674372836831659</v>
      </c>
      <c r="AC223" s="5">
        <f>+('Base original'!AP224/'Base original'!AP212*100-100)*'Base original'!AP212/'Base original'!$BA212</f>
        <v>3.990591443646303</v>
      </c>
      <c r="AD223" s="5">
        <f>+('Base original'!AQ224/'Base original'!AQ212*100-100)*'Base original'!AQ212/'Base original'!$BA212</f>
        <v>2.5692355957878594</v>
      </c>
      <c r="AE223" s="5">
        <f>+('Base original'!AR224/'Base original'!AR212*100-100)*'Base original'!AR212/'Base original'!$BA212</f>
        <v>4.6570482256216881</v>
      </c>
      <c r="AF223" s="5">
        <f>+('Base original'!AS224/'Base original'!AS212*100-100)*'Base original'!AS212/'Base original'!$BA212</f>
        <v>-2.0878126298338344</v>
      </c>
      <c r="AG223" s="5">
        <f>+('Base original'!AT224/'Base original'!AT212*100-100)*'Base original'!AT212/'Base original'!$BA212</f>
        <v>1.8225880680943471</v>
      </c>
      <c r="AH223" s="5">
        <f>+('Base original'!AU224/'Base original'!AU212*100-100)*'Base original'!AU212/'Base original'!$BA212</f>
        <v>-0.40123222023590721</v>
      </c>
      <c r="AI223" s="5">
        <f>+('Base original'!AV224/'Base original'!AV212*100-100)*'Base original'!AV212/'Base original'!$BA212</f>
        <v>-0.27772599305813561</v>
      </c>
      <c r="AJ223" s="5">
        <f>+('Base original'!AW224/'Base original'!AW212*100-100)*'Base original'!AW212/'Base original'!$BA212</f>
        <v>3.482076205895078</v>
      </c>
      <c r="AK223" s="5">
        <f>+('Base original'!AX224/'Base original'!AX212*100-100)*'Base original'!AX212/'Base original'!$BA212</f>
        <v>0.18556372922978059</v>
      </c>
      <c r="AL223" s="5">
        <f>+('Base original'!AY224/'Base original'!AY212*100-100)*'Base original'!AY212/'Base original'!$BA212</f>
        <v>1.021703264780337</v>
      </c>
      <c r="AM223" s="5">
        <f>+('Base original'!AZ224/'Base original'!AZ212*100-100)*'Base original'!AZ212/'Base original'!$BA212</f>
        <v>5.1396257135240177E-3</v>
      </c>
      <c r="AN223" s="5">
        <f>+(('Base original'!AW224-'Base original'!AY224)/('Base original'!AW212-'Base original'!AY212)*100-100)*(('Base original'!AW212-'Base original'!AY212)/'Base original'!BA212)</f>
        <v>2.460372941114739</v>
      </c>
      <c r="AO223" s="5">
        <f>+(('Base original'!AX224-'Base original'!AZ224)/('Base original'!AX212-'Base original'!AZ212)*100-100)*(('Base original'!AX212-'Base original'!AZ212)/'Base original'!BA212)</f>
        <v>0.18042410351625671</v>
      </c>
      <c r="AP223" s="8">
        <f>+('Base original'!BA224/'Base original'!BA212*100-100)*'Base original'!BA212/'Base original'!$BA212</f>
        <v>6.1769187668508749</v>
      </c>
      <c r="AQ223" s="5">
        <f>+('Base original'!BA224/'Base original'!BA212*100-100)*'Base original'!BA212/'Base original'!$BL212</f>
        <v>3.633101070747581</v>
      </c>
      <c r="AR223" s="5">
        <f>+('Base original'!BB224/'Base original'!BB212*100-100)*'Base original'!BB212/'Base original'!$BL212</f>
        <v>-4.2130938465206935E-2</v>
      </c>
      <c r="AS223" s="5">
        <f>+('Base original'!BC224/'Base original'!BC212*100-100)*'Base original'!BC212/'Base original'!$BL212</f>
        <v>2.2579352933688503</v>
      </c>
      <c r="AT223" s="5">
        <f>+('Base original'!BD224/'Base original'!BD212*100-100)*'Base original'!BD212/'Base original'!$BL212</f>
        <v>1.9674718099920967</v>
      </c>
      <c r="AU223" s="5">
        <f>+('Base original'!BE224/'Base original'!BE212*100-100)*'Base original'!BE212/'Base original'!$BL212</f>
        <v>-4.8716626027527831E-3</v>
      </c>
      <c r="AV223" s="5">
        <f>+('Base original'!BF224/'Base original'!BF212*100-100)*'Base original'!BF212/'Base original'!$BL212</f>
        <v>-7.858776880284582E-2</v>
      </c>
      <c r="AW223" s="5">
        <f>+('Base original'!BG224/'Base original'!BG212*100-100)*'Base original'!BG212/'Base original'!$BL212</f>
        <v>0.64224201609857101</v>
      </c>
      <c r="AX223" s="5">
        <f>+('Base original'!BH224/'Base original'!BH212*100-100)*'Base original'!BH212/'Base original'!$BL212</f>
        <v>1.8722684939316545E-2</v>
      </c>
      <c r="AY223" s="5">
        <f>+('Base original'!BI224/'Base original'!BI212*100-100)*'Base original'!BI212/'Base original'!$BL212</f>
        <v>-0.16319474189025188</v>
      </c>
      <c r="AZ223" s="5">
        <f>+('Base original'!BJ224/'Base original'!BJ212*100-100)*'Base original'!BJ212/'Base original'!$BL212</f>
        <v>1.6033001733179244</v>
      </c>
      <c r="BA223" s="5">
        <f>+('Base original'!BK224/'Base original'!BK212*100-100)*'Base original'!BK212/'Base original'!$BL212</f>
        <v>-9.6068860214035476E-2</v>
      </c>
      <c r="BB223" s="5">
        <f>+(('Base original'!BH224-'Base original'!BJ224)/('Base original'!BH212-'Base original'!BJ212)*100-100)*('Base original'!BH212-'Base original'!BJ212)/'Base original'!$BL212</f>
        <v>-1.5845774883786077</v>
      </c>
      <c r="BC223" s="5">
        <f>+(('Base original'!BI224-'Base original'!BK224)/('Base original'!BI212-'Base original'!BK212)*100-100)*('Base original'!BI212-'Base original'!BK212)/'Base original'!$BL212</f>
        <v>-6.7125881676216428E-2</v>
      </c>
      <c r="BD223" s="8">
        <f>+('Base original'!BL224/'Base original'!BL212*100-100)*'Base original'!BL212/'Base original'!$BL212</f>
        <v>6.7234564502814749</v>
      </c>
    </row>
    <row r="224" spans="1:56" x14ac:dyDescent="0.25"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  <c r="BB224" s="79"/>
      <c r="BC224" s="79"/>
      <c r="BD224" s="79"/>
    </row>
    <row r="225" spans="28:56" x14ac:dyDescent="0.25"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</row>
  </sheetData>
  <mergeCells count="18">
    <mergeCell ref="G4:S4"/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23"/>
  <sheetViews>
    <sheetView showGridLines="0" zoomScale="85" zoomScaleNormal="85" workbookViewId="0">
      <pane xSplit="1" ySplit="5" topLeftCell="B201" activePane="bottomRight" state="frozen"/>
      <selection pane="topRight" activeCell="B1" sqref="B1"/>
      <selection pane="bottomLeft" activeCell="A6" sqref="A6"/>
      <selection pane="bottomRight" activeCell="A223" sqref="A223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5" t="s">
        <v>106</v>
      </c>
      <c r="C1" s="95"/>
      <c r="D1" s="95"/>
      <c r="E1" s="95"/>
      <c r="F1" s="105"/>
    </row>
    <row r="2" spans="1:9" s="3" customFormat="1" ht="21.75" customHeight="1" x14ac:dyDescent="0.25">
      <c r="A2" s="2"/>
      <c r="B2" s="104" t="s">
        <v>44</v>
      </c>
      <c r="C2" s="104"/>
      <c r="D2" s="104"/>
      <c r="E2" s="104"/>
      <c r="F2" s="109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14" t="s">
        <v>109</v>
      </c>
      <c r="C4" s="115"/>
      <c r="D4" s="115"/>
      <c r="E4" s="115"/>
      <c r="F4" s="116"/>
    </row>
    <row r="5" spans="1:9" ht="15" customHeight="1" x14ac:dyDescent="0.25">
      <c r="A5" s="2"/>
      <c r="B5" s="90" t="s">
        <v>261</v>
      </c>
      <c r="C5" s="91"/>
      <c r="D5" s="91"/>
      <c r="E5" s="91"/>
      <c r="F5" s="92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-1.124097498087707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-4.7330396506367833</v>
      </c>
      <c r="F216" s="9">
        <f>('Base original'!F217/'Base original'!F216*100-100)</f>
        <v>-0.71113632009890182</v>
      </c>
    </row>
    <row r="217" spans="1:6" x14ac:dyDescent="0.25">
      <c r="A217" s="17">
        <v>45108</v>
      </c>
      <c r="B217" s="5">
        <f>('Base original'!B218/'Base original'!B217*100-100)</f>
        <v>0.23174388779810329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6.9055242497730376</v>
      </c>
      <c r="F217" s="9">
        <f>('Base original'!F218/'Base original'!F217*100-100)</f>
        <v>0.51204585906019418</v>
      </c>
    </row>
    <row r="218" spans="1:6" x14ac:dyDescent="0.25">
      <c r="A218" s="17">
        <v>45139</v>
      </c>
      <c r="B218" s="5">
        <f>('Base original'!B219/'Base original'!B218*100-100)</f>
        <v>-5.2991081380653782E-2</v>
      </c>
      <c r="C218" s="5">
        <f>('Base original'!C219/'Base original'!C218*100-100)</f>
        <v>0.58813706145322442</v>
      </c>
      <c r="D218" s="5">
        <f>('Base original'!D219/'Base original'!D218*100-100)</f>
        <v>0.52822193031751397</v>
      </c>
      <c r="E218" s="5">
        <f>('Base original'!E219/'Base original'!E218*100-100)</f>
        <v>3.5556637125735193</v>
      </c>
      <c r="F218" s="9">
        <f>('Base original'!F219/'Base original'!F218*100-100)</f>
        <v>0.39401361210624941</v>
      </c>
    </row>
    <row r="219" spans="1:6" x14ac:dyDescent="0.25">
      <c r="A219" s="17">
        <v>45170</v>
      </c>
      <c r="B219" s="5">
        <f>('Base original'!B220/'Base original'!B219*100-100)</f>
        <v>1.1747210384947238</v>
      </c>
      <c r="C219" s="5">
        <f>('Base original'!C220/'Base original'!C219*100-100)</f>
        <v>-0.12383472141837615</v>
      </c>
      <c r="D219" s="5">
        <f>('Base original'!D220/'Base original'!D219*100-100)</f>
        <v>0.44865158878448597</v>
      </c>
      <c r="E219" s="5">
        <f>('Base original'!E220/'Base original'!E219*100-100)</f>
        <v>0.89964782775399499</v>
      </c>
      <c r="F219" s="9">
        <f>('Base original'!F220/'Base original'!F219*100-100)</f>
        <v>0.8055456002182666</v>
      </c>
    </row>
    <row r="220" spans="1:6" x14ac:dyDescent="0.25">
      <c r="A220" s="17">
        <v>45200</v>
      </c>
      <c r="B220" s="5">
        <f>('Base original'!B221/'Base original'!B220*100-100)</f>
        <v>0.20229625994072364</v>
      </c>
      <c r="C220" s="5">
        <f>('Base original'!C221/'Base original'!C220*100-100)</f>
        <v>0.34213432706739866</v>
      </c>
      <c r="D220" s="5">
        <f>('Base original'!D221/'Base original'!D220*100-100)</f>
        <v>0.7530118910885335</v>
      </c>
      <c r="E220" s="5">
        <f>('Base original'!E221/'Base original'!E220*100-100)</f>
        <v>2.3530924807219122</v>
      </c>
      <c r="F220" s="9">
        <f>('Base original'!F221/'Base original'!F220*100-100)</f>
        <v>0.51974944120620137</v>
      </c>
    </row>
    <row r="221" spans="1:6" x14ac:dyDescent="0.25">
      <c r="A221" s="17">
        <v>45231</v>
      </c>
      <c r="B221" s="5">
        <f>('Base original'!B222/'Base original'!B221*100-100)</f>
        <v>-8.4188487938163803E-2</v>
      </c>
      <c r="C221" s="5">
        <f>('Base original'!C222/'Base original'!C221*100-100)</f>
        <v>0.82271577594559631</v>
      </c>
      <c r="D221" s="5">
        <f>('Base original'!D222/'Base original'!D221*100-100)</f>
        <v>0.68048289741817314</v>
      </c>
      <c r="E221" s="5">
        <f>('Base original'!E222/'Base original'!E221*100-100)</f>
        <v>-3.5672447414355872</v>
      </c>
      <c r="F221" s="9">
        <f>('Base original'!F222/'Base original'!F221*100-100)</f>
        <v>4.6638677076728641E-2</v>
      </c>
    </row>
    <row r="222" spans="1:6" x14ac:dyDescent="0.25">
      <c r="A222" s="17">
        <v>45261</v>
      </c>
      <c r="B222" s="5">
        <f>('Base original'!B223/'Base original'!B222*100-100)</f>
        <v>0.10394481912466347</v>
      </c>
      <c r="C222" s="5">
        <f>('Base original'!C223/'Base original'!C222*100-100)</f>
        <v>-0.15855661842421398</v>
      </c>
      <c r="D222" s="5">
        <f>('Base original'!D223/'Base original'!D222*100-100)</f>
        <v>0.8820082502306974</v>
      </c>
      <c r="E222" s="5">
        <f>('Base original'!E223/'Base original'!E222*100-100)</f>
        <v>-5.047233833246338</v>
      </c>
      <c r="F222" s="9">
        <f>('Base original'!F223/'Base original'!F222*100-100)</f>
        <v>5.6631574532289619E-2</v>
      </c>
    </row>
    <row r="223" spans="1:6" x14ac:dyDescent="0.25">
      <c r="A223" s="18">
        <v>45292</v>
      </c>
      <c r="B223" s="5">
        <f>('Base original'!B224/'Base original'!B223*100-100)</f>
        <v>0.3548202287155533</v>
      </c>
      <c r="C223" s="5">
        <f>('Base original'!C224/'Base original'!C223*100-100)</f>
        <v>0.5230420878437485</v>
      </c>
      <c r="D223" s="5">
        <f>('Base original'!D224/'Base original'!D223*100-100)</f>
        <v>0.10472826927727397</v>
      </c>
      <c r="E223" s="5">
        <f>('Base original'!E224/'Base original'!E223*100-100)</f>
        <v>8.1797846468513455</v>
      </c>
      <c r="F223" s="9">
        <f>('Base original'!F224/'Base original'!F223*100-100)</f>
        <v>0.69763383774079557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60" zoomScaleNormal="16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1:21" x14ac:dyDescent="0.25">
      <c r="A2" s="22"/>
      <c r="B2" s="22" t="s">
        <v>87</v>
      </c>
      <c r="G2" s="22" t="s">
        <v>117</v>
      </c>
      <c r="L2" s="22" t="s">
        <v>118</v>
      </c>
    </row>
    <row r="3" spans="1:21" ht="15.75" x14ac:dyDescent="0.3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1:21" x14ac:dyDescent="0.25">
      <c r="Q4" s="75"/>
      <c r="R4" s="75"/>
      <c r="S4" s="75"/>
      <c r="T4" s="75"/>
      <c r="U4" s="75"/>
    </row>
    <row r="5" spans="1:21" x14ac:dyDescent="0.25">
      <c r="Q5" s="75"/>
      <c r="R5" s="75"/>
      <c r="S5" s="75"/>
      <c r="T5" s="75"/>
      <c r="U5" s="75"/>
    </row>
    <row r="6" spans="1:21" x14ac:dyDescent="0.25">
      <c r="Q6" s="75"/>
      <c r="R6" s="75"/>
      <c r="S6" s="75"/>
      <c r="T6" s="75"/>
      <c r="U6" s="75"/>
    </row>
    <row r="7" spans="1:21" x14ac:dyDescent="0.25">
      <c r="Q7" s="75"/>
      <c r="R7" s="75"/>
      <c r="S7" s="75"/>
      <c r="T7" s="75"/>
      <c r="U7" s="75"/>
    </row>
    <row r="8" spans="1:21" x14ac:dyDescent="0.25">
      <c r="Q8" s="75"/>
      <c r="R8" s="75"/>
      <c r="S8" s="75"/>
      <c r="T8" s="75"/>
      <c r="U8" s="75"/>
    </row>
    <row r="9" spans="1:21" x14ac:dyDescent="0.25">
      <c r="Q9" s="75"/>
      <c r="R9" s="75"/>
      <c r="S9" s="75"/>
      <c r="T9" s="75"/>
      <c r="U9" s="75"/>
    </row>
    <row r="10" spans="1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18" t="s">
        <v>262</v>
      </c>
      <c r="H17" s="118"/>
      <c r="I17" s="118"/>
      <c r="J17" s="118"/>
      <c r="L17" s="24" t="s">
        <v>84</v>
      </c>
    </row>
    <row r="18" spans="1:20" ht="24" customHeight="1" x14ac:dyDescent="0.25">
      <c r="B18" s="24"/>
      <c r="G18" s="118"/>
      <c r="H18" s="118"/>
      <c r="I18" s="118"/>
      <c r="J18" s="118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7" t="s">
        <v>88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</row>
    <row r="21" spans="1:20" ht="16.5" x14ac:dyDescent="0.3">
      <c r="B21" s="27" t="s">
        <v>181</v>
      </c>
      <c r="G21" s="26"/>
      <c r="H21" s="26"/>
      <c r="I21" s="26"/>
      <c r="J21" s="26"/>
      <c r="L21" s="20" t="s">
        <v>172</v>
      </c>
    </row>
    <row r="22" spans="1:20" ht="16.5" x14ac:dyDescent="0.3">
      <c r="B22" s="27" t="s">
        <v>182</v>
      </c>
      <c r="G22" s="26"/>
      <c r="H22" s="26"/>
      <c r="I22" s="26"/>
      <c r="J22" s="26"/>
      <c r="L22" s="20"/>
    </row>
    <row r="23" spans="1:20" x14ac:dyDescent="0.25">
      <c r="B23" s="119" t="s">
        <v>89</v>
      </c>
      <c r="C23" s="119"/>
      <c r="D23" s="119"/>
      <c r="E23" s="119"/>
      <c r="G23" s="119" t="s">
        <v>90</v>
      </c>
      <c r="H23" s="119"/>
      <c r="I23" s="119"/>
      <c r="J23" s="119"/>
      <c r="L23" s="119" t="s">
        <v>91</v>
      </c>
      <c r="M23" s="119"/>
      <c r="N23" s="119"/>
      <c r="O23" s="119"/>
      <c r="Q23" s="119" t="s">
        <v>92</v>
      </c>
      <c r="R23" s="119"/>
      <c r="S23" s="119"/>
      <c r="T23" s="119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5" t="s">
        <v>173</v>
      </c>
      <c r="G39" s="25"/>
      <c r="L39" s="25"/>
      <c r="Q39" s="25"/>
    </row>
    <row r="40" spans="2:20" x14ac:dyDescent="0.25">
      <c r="B40" s="119" t="s">
        <v>89</v>
      </c>
      <c r="C40" s="119"/>
      <c r="D40" s="119"/>
      <c r="E40" s="119"/>
      <c r="G40" s="119" t="s">
        <v>90</v>
      </c>
      <c r="H40" s="119"/>
      <c r="I40" s="119"/>
      <c r="J40" s="119"/>
      <c r="L40" s="119" t="s">
        <v>91</v>
      </c>
      <c r="M40" s="119"/>
      <c r="N40" s="119"/>
      <c r="O40" s="119"/>
      <c r="Q40" s="119" t="s">
        <v>92</v>
      </c>
      <c r="R40" s="119"/>
      <c r="S40" s="119"/>
      <c r="T40" s="119"/>
    </row>
    <row r="54" spans="2:17" x14ac:dyDescent="0.25">
      <c r="B54" s="20" t="s">
        <v>95</v>
      </c>
    </row>
    <row r="55" spans="2:17" x14ac:dyDescent="0.25">
      <c r="B55" s="20"/>
    </row>
    <row r="56" spans="2:17" ht="18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19" t="s">
        <v>89</v>
      </c>
      <c r="E58" s="119"/>
      <c r="F58" s="119"/>
      <c r="G58" s="119"/>
      <c r="I58" s="119" t="s">
        <v>134</v>
      </c>
      <c r="J58" s="119"/>
      <c r="K58" s="119"/>
      <c r="L58" s="119"/>
      <c r="N58" s="119" t="s">
        <v>91</v>
      </c>
      <c r="O58" s="119"/>
      <c r="P58" s="119"/>
      <c r="Q58" s="119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6.5" x14ac:dyDescent="0.25">
      <c r="B74" s="72" t="s">
        <v>174</v>
      </c>
    </row>
    <row r="75" spans="2:20" ht="16.5" x14ac:dyDescent="0.35">
      <c r="B75" s="66" t="s">
        <v>175</v>
      </c>
    </row>
    <row r="76" spans="2:20" x14ac:dyDescent="0.25">
      <c r="B76" s="119" t="s">
        <v>93</v>
      </c>
      <c r="C76" s="119"/>
      <c r="D76" s="119"/>
      <c r="E76" s="119"/>
      <c r="G76" s="119" t="s">
        <v>94</v>
      </c>
      <c r="H76" s="119"/>
      <c r="I76" s="119"/>
      <c r="J76" s="119"/>
      <c r="M76" s="71"/>
      <c r="N76" s="71" t="s">
        <v>77</v>
      </c>
      <c r="O76" s="71"/>
      <c r="Q76" s="119" t="s">
        <v>76</v>
      </c>
      <c r="R76" s="119"/>
      <c r="S76" s="119"/>
      <c r="T76" s="119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183</v>
      </c>
    </row>
    <row r="94" spans="2:20" ht="16.5" x14ac:dyDescent="0.35">
      <c r="B94" s="66" t="s">
        <v>176</v>
      </c>
    </row>
    <row r="95" spans="2:20" x14ac:dyDescent="0.25">
      <c r="B95" s="119" t="s">
        <v>42</v>
      </c>
      <c r="C95" s="119"/>
      <c r="D95" s="119"/>
      <c r="E95" s="119"/>
      <c r="G95" s="119" t="s">
        <v>96</v>
      </c>
      <c r="H95" s="119"/>
      <c r="I95" s="119"/>
      <c r="J95" s="119"/>
      <c r="L95" s="119" t="s">
        <v>97</v>
      </c>
      <c r="M95" s="119"/>
      <c r="N95" s="119"/>
      <c r="O95" s="119"/>
      <c r="Q95" s="119" t="s">
        <v>45</v>
      </c>
      <c r="R95" s="119"/>
      <c r="S95" s="119"/>
      <c r="T95" s="119"/>
    </row>
    <row r="110" spans="2:2" x14ac:dyDescent="0.25">
      <c r="B110" s="20" t="s">
        <v>262</v>
      </c>
    </row>
    <row r="113" spans="2:17" ht="16.5" x14ac:dyDescent="0.3">
      <c r="B113" s="65" t="s">
        <v>185</v>
      </c>
    </row>
    <row r="114" spans="2:17" ht="16.5" x14ac:dyDescent="0.35">
      <c r="B114" s="66" t="s">
        <v>177</v>
      </c>
    </row>
    <row r="115" spans="2:17" x14ac:dyDescent="0.25">
      <c r="B115" s="119" t="s">
        <v>37</v>
      </c>
      <c r="C115" s="119"/>
      <c r="D115" s="119"/>
      <c r="E115" s="119"/>
      <c r="H115" s="119" t="s">
        <v>38</v>
      </c>
      <c r="I115" s="119"/>
      <c r="J115" s="119"/>
      <c r="K115" s="119"/>
      <c r="N115" s="119" t="s">
        <v>41</v>
      </c>
      <c r="O115" s="119"/>
      <c r="P115" s="119"/>
      <c r="Q115" s="119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275</v>
      </c>
      <c r="D2">
        <v>25877.188999999998</v>
      </c>
      <c r="E2" s="74">
        <v>45328.629884259259</v>
      </c>
      <c r="F2" t="b">
        <v>1</v>
      </c>
      <c r="G2" s="73" t="s">
        <v>0</v>
      </c>
      <c r="H2" s="73" t="s">
        <v>188</v>
      </c>
      <c r="I2" s="73" t="s">
        <v>276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275</v>
      </c>
      <c r="D3">
        <v>5571.0029999999997</v>
      </c>
      <c r="E3" s="74">
        <v>45328.629884259259</v>
      </c>
      <c r="F3" t="b">
        <v>1</v>
      </c>
      <c r="G3" s="73" t="s">
        <v>1</v>
      </c>
      <c r="H3" s="73" t="s">
        <v>188</v>
      </c>
      <c r="I3" s="73" t="s">
        <v>276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275</v>
      </c>
      <c r="D4">
        <v>9317.4879999999994</v>
      </c>
      <c r="E4" s="74">
        <v>45328.629884259259</v>
      </c>
      <c r="F4" t="b">
        <v>1</v>
      </c>
      <c r="G4" s="73" t="s">
        <v>2</v>
      </c>
      <c r="H4" s="73" t="s">
        <v>188</v>
      </c>
      <c r="I4" s="73" t="s">
        <v>276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275</v>
      </c>
      <c r="D5">
        <v>3905.4259999999999</v>
      </c>
      <c r="E5" s="74">
        <v>45328.629884259259</v>
      </c>
      <c r="F5" t="b">
        <v>1</v>
      </c>
      <c r="G5" s="73" t="s">
        <v>3</v>
      </c>
      <c r="H5" s="73" t="s">
        <v>188</v>
      </c>
      <c r="I5" s="73" t="s">
        <v>276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275</v>
      </c>
      <c r="D6">
        <v>44671.106</v>
      </c>
      <c r="E6" s="74">
        <v>45328.629884259259</v>
      </c>
      <c r="F6" t="b">
        <v>1</v>
      </c>
      <c r="G6" s="73" t="s">
        <v>4</v>
      </c>
      <c r="H6" s="73" t="s">
        <v>188</v>
      </c>
      <c r="I6" s="73" t="s">
        <v>276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275</v>
      </c>
      <c r="D7">
        <v>26.840105511345499</v>
      </c>
      <c r="E7" s="74">
        <v>45328.629884259259</v>
      </c>
      <c r="F7" t="b">
        <v>1</v>
      </c>
      <c r="G7" s="73" t="s">
        <v>5</v>
      </c>
      <c r="H7" s="73" t="s">
        <v>188</v>
      </c>
      <c r="I7" s="73" t="s">
        <v>276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275</v>
      </c>
      <c r="E8" s="74">
        <v>45328.629884259259</v>
      </c>
      <c r="F8" t="b">
        <v>1</v>
      </c>
      <c r="G8" s="73" t="s">
        <v>158</v>
      </c>
      <c r="H8" s="73" t="s">
        <v>188</v>
      </c>
      <c r="I8" s="73" t="s">
        <v>276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275</v>
      </c>
      <c r="E9" s="74">
        <v>45328.629884259259</v>
      </c>
      <c r="F9" t="b">
        <v>1</v>
      </c>
      <c r="G9" s="73" t="s">
        <v>171</v>
      </c>
      <c r="H9" s="73" t="s">
        <v>188</v>
      </c>
      <c r="I9" s="73" t="s">
        <v>276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275</v>
      </c>
      <c r="E10" s="74">
        <v>45328.629884259259</v>
      </c>
      <c r="F10" t="b">
        <v>1</v>
      </c>
      <c r="G10" s="73" t="s">
        <v>168</v>
      </c>
      <c r="H10" s="73" t="s">
        <v>188</v>
      </c>
      <c r="I10" s="73" t="s">
        <v>276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275</v>
      </c>
      <c r="E11" s="74">
        <v>45328.629884259259</v>
      </c>
      <c r="F11" t="b">
        <v>1</v>
      </c>
      <c r="G11" s="73" t="s">
        <v>170</v>
      </c>
      <c r="H11" s="73" t="s">
        <v>188</v>
      </c>
      <c r="I11" s="73" t="s">
        <v>276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275</v>
      </c>
      <c r="E12" s="74">
        <v>45328.629884259259</v>
      </c>
      <c r="F12" t="b">
        <v>1</v>
      </c>
      <c r="G12" s="73" t="s">
        <v>167</v>
      </c>
      <c r="H12" s="73" t="s">
        <v>188</v>
      </c>
      <c r="I12" s="73" t="s">
        <v>276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275</v>
      </c>
      <c r="E13" s="74">
        <v>45328.629884259259</v>
      </c>
      <c r="F13" t="b">
        <v>1</v>
      </c>
      <c r="G13" s="73" t="s">
        <v>120</v>
      </c>
      <c r="H13" s="73" t="s">
        <v>188</v>
      </c>
      <c r="I13" s="73" t="s">
        <v>276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275</v>
      </c>
      <c r="E14" s="74">
        <v>45328.629884259259</v>
      </c>
      <c r="F14" t="b">
        <v>1</v>
      </c>
      <c r="G14" s="73" t="s">
        <v>165</v>
      </c>
      <c r="H14" s="73" t="s">
        <v>188</v>
      </c>
      <c r="I14" s="73" t="s">
        <v>276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275</v>
      </c>
      <c r="E15" s="74">
        <v>45328.629884259259</v>
      </c>
      <c r="F15" t="b">
        <v>1</v>
      </c>
      <c r="G15" s="73" t="s">
        <v>121</v>
      </c>
      <c r="H15" s="73" t="s">
        <v>188</v>
      </c>
      <c r="I15" s="73" t="s">
        <v>276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275</v>
      </c>
      <c r="E16" s="74">
        <v>45328.629884259259</v>
      </c>
      <c r="F16" t="b">
        <v>1</v>
      </c>
      <c r="G16" s="73" t="s">
        <v>166</v>
      </c>
      <c r="H16" s="73" t="s">
        <v>188</v>
      </c>
      <c r="I16" s="73" t="s">
        <v>276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275</v>
      </c>
      <c r="D17">
        <v>10.2731725726366</v>
      </c>
      <c r="E17" s="74">
        <v>45328.629884259259</v>
      </c>
      <c r="F17" t="b">
        <v>1</v>
      </c>
      <c r="G17" s="73" t="s">
        <v>6</v>
      </c>
      <c r="H17" s="73" t="s">
        <v>188</v>
      </c>
      <c r="I17" s="73" t="s">
        <v>276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275</v>
      </c>
      <c r="E18" s="74">
        <v>45328.629884259259</v>
      </c>
      <c r="F18" t="b">
        <v>1</v>
      </c>
      <c r="G18" s="73" t="s">
        <v>156</v>
      </c>
      <c r="H18" s="73" t="s">
        <v>188</v>
      </c>
      <c r="I18" s="73" t="s">
        <v>276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275</v>
      </c>
      <c r="E19" s="74">
        <v>45328.629884259259</v>
      </c>
      <c r="F19" t="b">
        <v>1</v>
      </c>
      <c r="G19" s="73" t="s">
        <v>169</v>
      </c>
      <c r="H19" s="73" t="s">
        <v>188</v>
      </c>
      <c r="I19" s="73" t="s">
        <v>276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275</v>
      </c>
      <c r="E20" s="74">
        <v>45328.629884259259</v>
      </c>
      <c r="F20" t="b">
        <v>1</v>
      </c>
      <c r="G20" s="73" t="s">
        <v>162</v>
      </c>
      <c r="H20" s="73" t="s">
        <v>188</v>
      </c>
      <c r="I20" s="73" t="s">
        <v>276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275</v>
      </c>
      <c r="E21" s="74">
        <v>45328.629884259259</v>
      </c>
      <c r="F21" t="b">
        <v>1</v>
      </c>
      <c r="G21" s="73" t="s">
        <v>122</v>
      </c>
      <c r="H21" s="73" t="s">
        <v>188</v>
      </c>
      <c r="I21" s="73" t="s">
        <v>276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275</v>
      </c>
      <c r="E22" s="74">
        <v>45328.629884259259</v>
      </c>
      <c r="F22" t="b">
        <v>1</v>
      </c>
      <c r="G22" s="73" t="s">
        <v>160</v>
      </c>
      <c r="H22" s="73" t="s">
        <v>188</v>
      </c>
      <c r="I22" s="73" t="s">
        <v>276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275</v>
      </c>
      <c r="E23" s="74">
        <v>45328.629884259259</v>
      </c>
      <c r="F23" t="b">
        <v>1</v>
      </c>
      <c r="G23" s="73" t="s">
        <v>123</v>
      </c>
      <c r="H23" s="73" t="s">
        <v>188</v>
      </c>
      <c r="I23" s="73" t="s">
        <v>276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275</v>
      </c>
      <c r="E24" s="74">
        <v>45328.629884259259</v>
      </c>
      <c r="F24" t="b">
        <v>1</v>
      </c>
      <c r="G24" s="73" t="s">
        <v>161</v>
      </c>
      <c r="H24" s="73" t="s">
        <v>188</v>
      </c>
      <c r="I24" s="73" t="s">
        <v>276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275</v>
      </c>
      <c r="D25">
        <v>5.28923438819597</v>
      </c>
      <c r="E25" s="74">
        <v>45328.629884259259</v>
      </c>
      <c r="F25" t="b">
        <v>1</v>
      </c>
      <c r="G25" s="73" t="s">
        <v>7</v>
      </c>
      <c r="H25" s="73" t="s">
        <v>188</v>
      </c>
      <c r="I25" s="73" t="s">
        <v>276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275</v>
      </c>
      <c r="E26" s="74">
        <v>45328.629884259259</v>
      </c>
      <c r="F26" t="b">
        <v>1</v>
      </c>
      <c r="G26" s="73" t="s">
        <v>157</v>
      </c>
      <c r="H26" s="73" t="s">
        <v>188</v>
      </c>
      <c r="I26" s="73" t="s">
        <v>276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275</v>
      </c>
      <c r="E27" s="74">
        <v>45328.629884259259</v>
      </c>
      <c r="F27" t="b">
        <v>1</v>
      </c>
      <c r="G27" s="73" t="s">
        <v>124</v>
      </c>
      <c r="H27" s="73" t="s">
        <v>188</v>
      </c>
      <c r="I27" s="73" t="s">
        <v>276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275</v>
      </c>
      <c r="E28" s="74">
        <v>45328.629884259259</v>
      </c>
      <c r="F28" t="b">
        <v>1</v>
      </c>
      <c r="G28" s="73" t="s">
        <v>163</v>
      </c>
      <c r="H28" s="73" t="s">
        <v>188</v>
      </c>
      <c r="I28" s="73" t="s">
        <v>276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275</v>
      </c>
      <c r="E29" s="74">
        <v>45328.629884259259</v>
      </c>
      <c r="F29" t="b">
        <v>1</v>
      </c>
      <c r="G29" s="73" t="s">
        <v>125</v>
      </c>
      <c r="H29" s="73" t="s">
        <v>188</v>
      </c>
      <c r="I29" s="73" t="s">
        <v>276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275</v>
      </c>
      <c r="E30" s="74">
        <v>45328.629884259259</v>
      </c>
      <c r="F30" t="b">
        <v>1</v>
      </c>
      <c r="G30" s="73" t="s">
        <v>164</v>
      </c>
      <c r="H30" s="73" t="s">
        <v>188</v>
      </c>
      <c r="I30" s="73" t="s">
        <v>276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275</v>
      </c>
      <c r="D31">
        <v>5.31</v>
      </c>
      <c r="E31" s="74">
        <v>45328.629884259259</v>
      </c>
      <c r="F31" t="b">
        <v>1</v>
      </c>
      <c r="G31" s="73" t="s">
        <v>8</v>
      </c>
      <c r="H31" s="73" t="s">
        <v>188</v>
      </c>
      <c r="I31" s="73" t="s">
        <v>276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275</v>
      </c>
      <c r="E32" s="74">
        <v>45328.629884259259</v>
      </c>
      <c r="F32" t="b">
        <v>1</v>
      </c>
      <c r="G32" s="73" t="s">
        <v>159</v>
      </c>
      <c r="H32" s="73" t="s">
        <v>188</v>
      </c>
      <c r="I32" s="73" t="s">
        <v>276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275</v>
      </c>
      <c r="D33">
        <v>2757.7020000000002</v>
      </c>
      <c r="E33" s="74">
        <v>45328.629895833335</v>
      </c>
      <c r="F33" t="b">
        <v>1</v>
      </c>
      <c r="G33" s="73" t="s">
        <v>13</v>
      </c>
      <c r="H33" s="73" t="s">
        <v>188</v>
      </c>
      <c r="I33" s="73" t="s">
        <v>276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275</v>
      </c>
      <c r="D34">
        <v>1694</v>
      </c>
      <c r="E34" s="74">
        <v>45328.629895833335</v>
      </c>
      <c r="F34" t="b">
        <v>1</v>
      </c>
      <c r="G34" s="73" t="s">
        <v>14</v>
      </c>
      <c r="H34" s="73" t="s">
        <v>188</v>
      </c>
      <c r="I34" s="73" t="s">
        <v>276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275</v>
      </c>
      <c r="D35">
        <v>4523.3099999999995</v>
      </c>
      <c r="E35" s="74">
        <v>45328.629895833335</v>
      </c>
      <c r="F35" t="b">
        <v>1</v>
      </c>
      <c r="G35" s="73" t="s">
        <v>15</v>
      </c>
      <c r="H35" s="73" t="s">
        <v>188</v>
      </c>
      <c r="I35" s="73" t="s">
        <v>276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277</v>
      </c>
      <c r="C36" t="s">
        <v>275</v>
      </c>
      <c r="E36" s="74">
        <v>45328.629895833335</v>
      </c>
      <c r="F36" t="b">
        <v>1</v>
      </c>
      <c r="G36" s="73" t="s">
        <v>241</v>
      </c>
      <c r="H36" s="73" t="s">
        <v>188</v>
      </c>
      <c r="I36" s="73" t="s">
        <v>276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278</v>
      </c>
      <c r="C37" t="s">
        <v>275</v>
      </c>
      <c r="E37" s="74">
        <v>45328.629895833335</v>
      </c>
      <c r="F37" t="b">
        <v>1</v>
      </c>
      <c r="G37" s="73" t="s">
        <v>242</v>
      </c>
      <c r="H37" s="73" t="s">
        <v>188</v>
      </c>
      <c r="I37" s="73" t="s">
        <v>276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223</v>
      </c>
      <c r="C38" t="s">
        <v>275</v>
      </c>
      <c r="D38">
        <v>1360.3000000000002</v>
      </c>
      <c r="E38" s="74">
        <v>45328.629895833335</v>
      </c>
      <c r="F38" t="b">
        <v>1</v>
      </c>
      <c r="G38" s="73" t="s">
        <v>16</v>
      </c>
      <c r="H38" s="73" t="s">
        <v>188</v>
      </c>
      <c r="I38" s="73" t="s">
        <v>276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224</v>
      </c>
      <c r="C39" t="s">
        <v>275</v>
      </c>
      <c r="E39" s="74">
        <v>45328.629895833335</v>
      </c>
      <c r="F39" t="b">
        <v>1</v>
      </c>
      <c r="G39" s="73" t="s">
        <v>263</v>
      </c>
      <c r="H39" s="73" t="s">
        <v>188</v>
      </c>
      <c r="I39" s="73" t="s">
        <v>276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225</v>
      </c>
      <c r="C40" t="s">
        <v>275</v>
      </c>
      <c r="E40" s="74">
        <v>45328.629895833335</v>
      </c>
      <c r="F40" t="b">
        <v>1</v>
      </c>
      <c r="G40" s="73" t="s">
        <v>266</v>
      </c>
      <c r="H40" s="73" t="s">
        <v>188</v>
      </c>
      <c r="I40" s="73" t="s">
        <v>276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267</v>
      </c>
      <c r="C41" t="s">
        <v>275</v>
      </c>
      <c r="D41">
        <v>7577.61</v>
      </c>
      <c r="E41" s="74">
        <v>45328.629895833335</v>
      </c>
      <c r="F41" t="b">
        <v>1</v>
      </c>
      <c r="G41" s="73" t="s">
        <v>17</v>
      </c>
      <c r="H41" s="73" t="s">
        <v>188</v>
      </c>
      <c r="I41" s="73" t="s">
        <v>276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268</v>
      </c>
      <c r="C42" t="s">
        <v>275</v>
      </c>
      <c r="D42">
        <v>23131.487499999999</v>
      </c>
      <c r="E42" s="74">
        <v>45328.629895833335</v>
      </c>
      <c r="F42" t="b">
        <v>1</v>
      </c>
      <c r="G42" s="73" t="s">
        <v>18</v>
      </c>
      <c r="H42" s="73" t="s">
        <v>188</v>
      </c>
      <c r="I42" s="73" t="s">
        <v>276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279</v>
      </c>
      <c r="C43" t="s">
        <v>275</v>
      </c>
      <c r="E43" s="74">
        <v>45328.629895833335</v>
      </c>
      <c r="F43" t="b">
        <v>1</v>
      </c>
      <c r="G43" s="73" t="s">
        <v>245</v>
      </c>
      <c r="H43" s="73" t="s">
        <v>188</v>
      </c>
      <c r="I43" s="73" t="s">
        <v>276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280</v>
      </c>
      <c r="C44" t="s">
        <v>275</v>
      </c>
      <c r="E44" s="74">
        <v>45328.629895833335</v>
      </c>
      <c r="F44" t="b">
        <v>1</v>
      </c>
      <c r="G44" s="73" t="s">
        <v>246</v>
      </c>
      <c r="H44" s="73" t="s">
        <v>188</v>
      </c>
      <c r="I44" s="73" t="s">
        <v>276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281</v>
      </c>
      <c r="C45" t="s">
        <v>275</v>
      </c>
      <c r="E45" s="74">
        <v>45328.629895833335</v>
      </c>
      <c r="F45" t="b">
        <v>1</v>
      </c>
      <c r="G45" s="73" t="s">
        <v>247</v>
      </c>
      <c r="H45" s="73" t="s">
        <v>188</v>
      </c>
      <c r="I45" s="73" t="s">
        <v>276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282</v>
      </c>
      <c r="C46" t="s">
        <v>275</v>
      </c>
      <c r="E46" s="74">
        <v>45328.629895833335</v>
      </c>
      <c r="F46" t="b">
        <v>1</v>
      </c>
      <c r="G46" s="73" t="s">
        <v>248</v>
      </c>
      <c r="H46" s="73" t="s">
        <v>188</v>
      </c>
      <c r="I46" s="73" t="s">
        <v>276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283</v>
      </c>
      <c r="C47" t="s">
        <v>275</v>
      </c>
      <c r="E47" s="74">
        <v>45328.629895833335</v>
      </c>
      <c r="F47" t="b">
        <v>1</v>
      </c>
      <c r="G47" s="73" t="s">
        <v>249</v>
      </c>
      <c r="H47" s="73" t="s">
        <v>188</v>
      </c>
      <c r="I47" s="73" t="s">
        <v>276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226</v>
      </c>
      <c r="C48" t="s">
        <v>275</v>
      </c>
      <c r="D48">
        <v>2244.9699999999998</v>
      </c>
      <c r="E48" s="74">
        <v>45328.629895833335</v>
      </c>
      <c r="F48" t="b">
        <v>1</v>
      </c>
      <c r="G48" s="73" t="s">
        <v>19</v>
      </c>
      <c r="H48" s="73" t="s">
        <v>188</v>
      </c>
      <c r="I48" s="73" t="s">
        <v>276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227</v>
      </c>
      <c r="C49" t="s">
        <v>275</v>
      </c>
      <c r="D49">
        <v>3330.57</v>
      </c>
      <c r="E49" s="74">
        <v>45328.629895833335</v>
      </c>
      <c r="F49" t="b">
        <v>1</v>
      </c>
      <c r="G49" s="73" t="s">
        <v>20</v>
      </c>
      <c r="H49" s="73" t="s">
        <v>188</v>
      </c>
      <c r="I49" s="73" t="s">
        <v>276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228</v>
      </c>
      <c r="C50" t="s">
        <v>275</v>
      </c>
      <c r="D50">
        <v>110.16</v>
      </c>
      <c r="E50" s="74">
        <v>45328.629895833335</v>
      </c>
      <c r="F50" t="b">
        <v>1</v>
      </c>
      <c r="G50" s="73" t="s">
        <v>21</v>
      </c>
      <c r="H50" s="73" t="s">
        <v>188</v>
      </c>
      <c r="I50" s="73" t="s">
        <v>276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229</v>
      </c>
      <c r="C51" t="s">
        <v>275</v>
      </c>
      <c r="D51">
        <v>3111.66</v>
      </c>
      <c r="E51" s="74">
        <v>45328.629895833335</v>
      </c>
      <c r="F51" t="b">
        <v>1</v>
      </c>
      <c r="G51" s="73" t="s">
        <v>22</v>
      </c>
      <c r="H51" s="73" t="s">
        <v>188</v>
      </c>
      <c r="I51" s="73" t="s">
        <v>276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230</v>
      </c>
      <c r="C52" t="s">
        <v>275</v>
      </c>
      <c r="D52">
        <v>8.4700000000000006</v>
      </c>
      <c r="E52" s="74">
        <v>45328.629895833335</v>
      </c>
      <c r="F52" t="b">
        <v>1</v>
      </c>
      <c r="G52" s="73" t="s">
        <v>23</v>
      </c>
      <c r="H52" s="73" t="s">
        <v>188</v>
      </c>
      <c r="I52" s="73" t="s">
        <v>276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231</v>
      </c>
      <c r="C53" t="s">
        <v>275</v>
      </c>
      <c r="D53">
        <v>33274.667500000003</v>
      </c>
      <c r="E53" s="74">
        <v>45328.629895833335</v>
      </c>
      <c r="F53" t="b">
        <v>1</v>
      </c>
      <c r="G53" s="73" t="s">
        <v>24</v>
      </c>
      <c r="H53" s="73" t="s">
        <v>188</v>
      </c>
      <c r="I53" s="73" t="s">
        <v>276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232</v>
      </c>
      <c r="C54" t="s">
        <v>275</v>
      </c>
      <c r="D54">
        <v>3263.92</v>
      </c>
      <c r="E54" s="74">
        <v>45328.629895833335</v>
      </c>
      <c r="F54" t="b">
        <v>1</v>
      </c>
      <c r="G54" s="73" t="s">
        <v>25</v>
      </c>
      <c r="H54" s="73" t="s">
        <v>188</v>
      </c>
      <c r="I54" s="73" t="s">
        <v>276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233</v>
      </c>
      <c r="C55" t="s">
        <v>275</v>
      </c>
      <c r="D55">
        <v>6603.07</v>
      </c>
      <c r="E55" s="74">
        <v>45328.629895833335</v>
      </c>
      <c r="F55" t="b">
        <v>1</v>
      </c>
      <c r="G55" s="73" t="s">
        <v>26</v>
      </c>
      <c r="H55" s="73" t="s">
        <v>188</v>
      </c>
      <c r="I55" s="73" t="s">
        <v>276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251</v>
      </c>
      <c r="C56" t="s">
        <v>275</v>
      </c>
      <c r="D56">
        <v>1040.99</v>
      </c>
      <c r="E56" s="74">
        <v>45328.629895833335</v>
      </c>
      <c r="F56" t="b">
        <v>1</v>
      </c>
      <c r="G56" s="73" t="s">
        <v>27</v>
      </c>
      <c r="H56" s="73" t="s">
        <v>188</v>
      </c>
      <c r="I56" s="73" t="s">
        <v>276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234</v>
      </c>
      <c r="C57" t="s">
        <v>275</v>
      </c>
      <c r="D57">
        <v>4253.96</v>
      </c>
      <c r="E57" s="74">
        <v>45328.629895833335</v>
      </c>
      <c r="F57" t="b">
        <v>1</v>
      </c>
      <c r="G57" s="73" t="s">
        <v>28</v>
      </c>
      <c r="H57" s="73" t="s">
        <v>188</v>
      </c>
      <c r="I57" s="73" t="s">
        <v>276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235</v>
      </c>
      <c r="C58" t="s">
        <v>275</v>
      </c>
      <c r="D58">
        <v>352.74</v>
      </c>
      <c r="E58" s="74">
        <v>45328.629895833335</v>
      </c>
      <c r="F58" t="b">
        <v>1</v>
      </c>
      <c r="G58" s="73" t="s">
        <v>29</v>
      </c>
      <c r="H58" s="73" t="s">
        <v>188</v>
      </c>
      <c r="I58" s="73" t="s">
        <v>276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236</v>
      </c>
      <c r="C59" t="s">
        <v>275</v>
      </c>
      <c r="D59">
        <v>8243.9500000000007</v>
      </c>
      <c r="E59" s="74">
        <v>45328.629895833335</v>
      </c>
      <c r="F59" t="b">
        <v>1</v>
      </c>
      <c r="G59" s="73" t="s">
        <v>30</v>
      </c>
      <c r="H59" s="73" t="s">
        <v>188</v>
      </c>
      <c r="I59" s="73" t="s">
        <v>276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237</v>
      </c>
      <c r="C60" t="s">
        <v>275</v>
      </c>
      <c r="D60">
        <v>3443.76</v>
      </c>
      <c r="E60" s="74">
        <v>45328.629895833335</v>
      </c>
      <c r="F60" t="b">
        <v>1</v>
      </c>
      <c r="G60" s="73" t="s">
        <v>31</v>
      </c>
      <c r="H60" s="73" t="s">
        <v>188</v>
      </c>
      <c r="I60" s="73" t="s">
        <v>276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238</v>
      </c>
      <c r="C61" t="s">
        <v>275</v>
      </c>
      <c r="D61">
        <v>408.65</v>
      </c>
      <c r="E61" s="74">
        <v>45328.629895833335</v>
      </c>
      <c r="F61" t="b">
        <v>1</v>
      </c>
      <c r="G61" s="73" t="s">
        <v>32</v>
      </c>
      <c r="H61" s="73" t="s">
        <v>188</v>
      </c>
      <c r="I61" s="73" t="s">
        <v>276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239</v>
      </c>
      <c r="C62" t="s">
        <v>275</v>
      </c>
      <c r="D62">
        <v>2312.86</v>
      </c>
      <c r="E62" s="74">
        <v>45328.629895833335</v>
      </c>
      <c r="F62" t="b">
        <v>1</v>
      </c>
      <c r="G62" s="73" t="s">
        <v>33</v>
      </c>
      <c r="H62" s="73" t="s">
        <v>188</v>
      </c>
      <c r="I62" s="73" t="s">
        <v>276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269</v>
      </c>
      <c r="C63" t="s">
        <v>275</v>
      </c>
      <c r="D63">
        <v>161.41</v>
      </c>
      <c r="E63" s="74">
        <v>45328.629895833335</v>
      </c>
      <c r="F63" t="b">
        <v>1</v>
      </c>
      <c r="G63" s="73" t="s">
        <v>34</v>
      </c>
      <c r="H63" s="73" t="s">
        <v>188</v>
      </c>
      <c r="I63" s="73" t="s">
        <v>276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240</v>
      </c>
      <c r="C64" t="s">
        <v>275</v>
      </c>
      <c r="D64">
        <v>58411.4375</v>
      </c>
      <c r="E64" s="74">
        <v>45328.629895833335</v>
      </c>
      <c r="F64" t="b">
        <v>1</v>
      </c>
      <c r="G64" s="73" t="s">
        <v>35</v>
      </c>
      <c r="H64" s="73" t="s">
        <v>188</v>
      </c>
      <c r="I64" s="73" t="s">
        <v>276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252</v>
      </c>
      <c r="C65" t="s">
        <v>275</v>
      </c>
      <c r="D65">
        <v>4.92</v>
      </c>
      <c r="E65" s="74">
        <v>45328.629895833335</v>
      </c>
      <c r="F65" t="b">
        <v>1</v>
      </c>
      <c r="G65" s="73" t="s">
        <v>9</v>
      </c>
      <c r="H65" s="73" t="s">
        <v>188</v>
      </c>
      <c r="I65" s="73" t="s">
        <v>276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253</v>
      </c>
      <c r="C66" t="s">
        <v>275</v>
      </c>
      <c r="E66" s="74">
        <v>45328.629907407405</v>
      </c>
      <c r="F66" t="b">
        <v>1</v>
      </c>
      <c r="G66" s="73" t="s">
        <v>153</v>
      </c>
      <c r="H66" s="73" t="s">
        <v>188</v>
      </c>
      <c r="I66" s="73" t="s">
        <v>276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254</v>
      </c>
      <c r="C67" t="s">
        <v>275</v>
      </c>
      <c r="D67">
        <v>5.52</v>
      </c>
      <c r="E67" s="74">
        <v>45328.629907407405</v>
      </c>
      <c r="F67" t="b">
        <v>1</v>
      </c>
      <c r="G67" s="73" t="s">
        <v>10</v>
      </c>
      <c r="H67" s="73" t="s">
        <v>188</v>
      </c>
      <c r="I67" s="73" t="s">
        <v>276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255</v>
      </c>
      <c r="C68" t="s">
        <v>275</v>
      </c>
      <c r="E68" s="74">
        <v>45328.629907407405</v>
      </c>
      <c r="F68" t="b">
        <v>1</v>
      </c>
      <c r="G68" s="73" t="s">
        <v>154</v>
      </c>
      <c r="H68" s="73" t="s">
        <v>188</v>
      </c>
      <c r="I68" s="73" t="s">
        <v>276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256</v>
      </c>
      <c r="C69" t="s">
        <v>275</v>
      </c>
      <c r="D69">
        <v>6.24</v>
      </c>
      <c r="E69" s="74">
        <v>45328.629907407405</v>
      </c>
      <c r="F69" t="b">
        <v>1</v>
      </c>
      <c r="G69" s="73" t="s">
        <v>11</v>
      </c>
      <c r="H69" s="73" t="s">
        <v>188</v>
      </c>
      <c r="I69" s="73" t="s">
        <v>276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257</v>
      </c>
      <c r="C70" t="s">
        <v>275</v>
      </c>
      <c r="E70" s="74">
        <v>45328.629907407405</v>
      </c>
      <c r="F70" t="b">
        <v>1</v>
      </c>
      <c r="G70" s="73" t="s">
        <v>152</v>
      </c>
      <c r="H70" s="73" t="s">
        <v>188</v>
      </c>
      <c r="I70" s="73" t="s">
        <v>276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270</v>
      </c>
      <c r="C71" t="s">
        <v>275</v>
      </c>
      <c r="D71">
        <v>6.36</v>
      </c>
      <c r="E71" s="74">
        <v>45328.629907407405</v>
      </c>
      <c r="F71" t="b">
        <v>1</v>
      </c>
      <c r="G71" s="73" t="s">
        <v>12</v>
      </c>
      <c r="H71" s="73" t="s">
        <v>188</v>
      </c>
      <c r="I71" s="73" t="s">
        <v>276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271</v>
      </c>
      <c r="C72" t="s">
        <v>275</v>
      </c>
      <c r="E72" s="74">
        <v>45328.629907407405</v>
      </c>
      <c r="F72" t="b">
        <v>1</v>
      </c>
      <c r="G72" s="73" t="s">
        <v>155</v>
      </c>
      <c r="H72" s="73" t="s">
        <v>188</v>
      </c>
      <c r="I72" s="73" t="s">
        <v>276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2024-02-06T18:12:13Z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