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3\"/>
    </mc:Choice>
  </mc:AlternateContent>
  <xr:revisionPtr revIDLastSave="0" documentId="13_ncr:1_{621404B9-F656-4C87-92DC-B3AB75DFF31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1" i="163" l="1"/>
  <c r="C221" i="163"/>
  <c r="D221" i="163"/>
  <c r="E221" i="163"/>
  <c r="F221" i="163"/>
  <c r="B221" i="12"/>
  <c r="C221" i="12"/>
  <c r="D221" i="12"/>
  <c r="E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M221" i="12"/>
  <c r="AN221" i="12"/>
  <c r="AO221" i="12"/>
  <c r="AP221" i="12"/>
  <c r="AQ221" i="12"/>
  <c r="AR221" i="12"/>
  <c r="AS221" i="12"/>
  <c r="AT221" i="12"/>
  <c r="AU221" i="12"/>
  <c r="AV221" i="12"/>
  <c r="AW221" i="12"/>
  <c r="AX221" i="12"/>
  <c r="AY221" i="12"/>
  <c r="AZ221" i="12"/>
  <c r="BA221" i="12"/>
  <c r="BB221" i="12"/>
  <c r="BC221" i="12"/>
  <c r="BD221" i="12"/>
  <c r="B220" i="163"/>
  <c r="C220" i="163"/>
  <c r="D220" i="163"/>
  <c r="E220" i="163"/>
  <c r="F220" i="163"/>
  <c r="B220" i="12"/>
  <c r="C220" i="12"/>
  <c r="D220" i="12"/>
  <c r="E220" i="12"/>
  <c r="F220" i="12"/>
  <c r="G220" i="12"/>
  <c r="H220" i="12"/>
  <c r="I220" i="12"/>
  <c r="J220" i="12"/>
  <c r="K220" i="12"/>
  <c r="L220" i="12"/>
  <c r="M220" i="12"/>
  <c r="N220" i="12"/>
  <c r="O220" i="12"/>
  <c r="P220" i="12"/>
  <c r="Q220" i="12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M220" i="12"/>
  <c r="AN220" i="12"/>
  <c r="AO220" i="12"/>
  <c r="AP220" i="12"/>
  <c r="AQ220" i="12"/>
  <c r="AR220" i="12"/>
  <c r="AS220" i="12"/>
  <c r="AT220" i="12"/>
  <c r="AU220" i="12"/>
  <c r="AV220" i="12"/>
  <c r="AW220" i="12"/>
  <c r="AX220" i="12"/>
  <c r="AY220" i="12"/>
  <c r="AZ220" i="12"/>
  <c r="BA220" i="12"/>
  <c r="BB220" i="12"/>
  <c r="BC220" i="12"/>
  <c r="BD220" i="12"/>
  <c r="B219" i="163"/>
  <c r="C219" i="163"/>
  <c r="D219" i="163"/>
  <c r="E219" i="163"/>
  <c r="F219" i="163"/>
  <c r="B219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M219" i="12"/>
  <c r="AN219" i="12"/>
  <c r="AO219" i="12"/>
  <c r="AP219" i="12"/>
  <c r="AQ219" i="12"/>
  <c r="AR219" i="12"/>
  <c r="AS219" i="12"/>
  <c r="AT219" i="12"/>
  <c r="AU219" i="12"/>
  <c r="AV219" i="12"/>
  <c r="AW219" i="12"/>
  <c r="AX219" i="12"/>
  <c r="AY219" i="12"/>
  <c r="AZ219" i="12"/>
  <c r="BA219" i="12"/>
  <c r="BB219" i="12"/>
  <c r="BC219" i="12"/>
  <c r="BD219" i="12"/>
  <c r="B218" i="163"/>
  <c r="C218" i="163"/>
  <c r="D218" i="163"/>
  <c r="E218" i="163"/>
  <c r="F218" i="163"/>
  <c r="B218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M218" i="12"/>
  <c r="AN218" i="12"/>
  <c r="AO218" i="12"/>
  <c r="AP218" i="12"/>
  <c r="AQ218" i="12"/>
  <c r="AR218" i="12"/>
  <c r="AS218" i="12"/>
  <c r="AT218" i="12"/>
  <c r="AU218" i="12"/>
  <c r="AV218" i="12"/>
  <c r="AW218" i="12"/>
  <c r="AX218" i="12"/>
  <c r="AY218" i="12"/>
  <c r="AZ218" i="12"/>
  <c r="BA218" i="12"/>
  <c r="BB218" i="12"/>
  <c r="BC218" i="12"/>
  <c r="BD218" i="12"/>
  <c r="AT32" i="1"/>
  <c r="BS8" i="1"/>
  <c r="BJ8" i="1"/>
  <c r="BB8" i="1"/>
  <c r="AO8" i="1"/>
  <c r="AE8" i="1"/>
  <c r="O8" i="1"/>
  <c r="G8" i="1"/>
  <c r="AS32" i="1"/>
  <c r="BR8" i="1"/>
  <c r="BI8" i="1"/>
  <c r="BA8" i="1"/>
  <c r="AN8" i="1"/>
  <c r="AD8" i="1"/>
  <c r="V8" i="1"/>
  <c r="N8" i="1"/>
  <c r="F8" i="1"/>
  <c r="AR32" i="1"/>
  <c r="BQ8" i="1"/>
  <c r="BH8" i="1"/>
  <c r="AZ8" i="1"/>
  <c r="AM8" i="1"/>
  <c r="AC8" i="1"/>
  <c r="U8" i="1"/>
  <c r="M8" i="1"/>
  <c r="E8" i="1"/>
  <c r="AQ32" i="1"/>
  <c r="BP8" i="1"/>
  <c r="BG8" i="1"/>
  <c r="AY8" i="1"/>
  <c r="AL8" i="1"/>
  <c r="AB8" i="1"/>
  <c r="T8" i="1"/>
  <c r="L8" i="1"/>
  <c r="D8" i="1"/>
  <c r="AK32" i="1"/>
  <c r="BO8" i="1"/>
  <c r="BF8" i="1"/>
  <c r="AX8" i="1"/>
  <c r="AI8" i="1"/>
  <c r="AA8" i="1"/>
  <c r="S8" i="1"/>
  <c r="K8" i="1"/>
  <c r="C8" i="1"/>
  <c r="AJ32" i="1"/>
  <c r="BN8" i="1"/>
  <c r="BE8" i="1"/>
  <c r="AW8" i="1"/>
  <c r="AH8" i="1"/>
  <c r="Z8" i="1"/>
  <c r="R8" i="1"/>
  <c r="J8" i="1"/>
  <c r="B8" i="1"/>
  <c r="BU8" i="1"/>
  <c r="BL8" i="1"/>
  <c r="BD8" i="1"/>
  <c r="AV8" i="1"/>
  <c r="AG8" i="1"/>
  <c r="Y8" i="1"/>
  <c r="Q8" i="1"/>
  <c r="I8" i="1"/>
  <c r="AU32" i="1"/>
  <c r="BT8" i="1"/>
  <c r="BK8" i="1"/>
  <c r="BC8" i="1"/>
  <c r="AP8" i="1"/>
  <c r="AF8" i="1"/>
  <c r="X8" i="1"/>
  <c r="P8" i="1"/>
  <c r="H8" i="1"/>
  <c r="W8" i="1"/>
  <c r="B217" i="163" l="1"/>
  <c r="C217" i="163"/>
  <c r="D217" i="163"/>
  <c r="E217" i="163"/>
  <c r="F217" i="163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M217" i="12"/>
  <c r="AN217" i="12"/>
  <c r="AO217" i="12"/>
  <c r="AP217" i="12"/>
  <c r="AQ217" i="12"/>
  <c r="AR217" i="12"/>
  <c r="AS217" i="12"/>
  <c r="AT217" i="12"/>
  <c r="AU217" i="12"/>
  <c r="AV217" i="12"/>
  <c r="AW217" i="12"/>
  <c r="AX217" i="12"/>
  <c r="AY217" i="12"/>
  <c r="AZ217" i="12"/>
  <c r="BA217" i="12"/>
  <c r="BB217" i="12"/>
  <c r="BC217" i="12"/>
  <c r="BD217" i="12"/>
  <c r="B216" i="163"/>
  <c r="C216" i="163"/>
  <c r="D216" i="163"/>
  <c r="E216" i="163"/>
  <c r="F216" i="163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M216" i="12"/>
  <c r="AN216" i="12"/>
  <c r="AO216" i="12"/>
  <c r="AP216" i="12"/>
  <c r="AQ216" i="12"/>
  <c r="AR216" i="12"/>
  <c r="AS216" i="12"/>
  <c r="AT216" i="12"/>
  <c r="AU216" i="12"/>
  <c r="AV216" i="12"/>
  <c r="AW216" i="12"/>
  <c r="AX216" i="12"/>
  <c r="AY216" i="12"/>
  <c r="AZ216" i="12"/>
  <c r="BA216" i="12"/>
  <c r="BB216" i="12"/>
  <c r="BC216" i="12"/>
  <c r="BD216" i="12"/>
  <c r="B215" i="163" l="1"/>
  <c r="C215" i="163"/>
  <c r="D215" i="163"/>
  <c r="E215" i="163"/>
  <c r="F215" i="163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AV215" i="12"/>
  <c r="AW215" i="12"/>
  <c r="AX215" i="12"/>
  <c r="AY215" i="12"/>
  <c r="AZ215" i="12"/>
  <c r="BA215" i="12"/>
  <c r="BB215" i="12"/>
  <c r="BC215" i="12"/>
  <c r="BD215" i="12"/>
  <c r="B214" i="163" l="1"/>
  <c r="C214" i="163"/>
  <c r="D214" i="163"/>
  <c r="E214" i="163"/>
  <c r="F214" i="163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AV214" i="12"/>
  <c r="AW214" i="12"/>
  <c r="AX214" i="12"/>
  <c r="AY214" i="12"/>
  <c r="AZ214" i="12"/>
  <c r="BA214" i="12"/>
  <c r="BB214" i="12"/>
  <c r="BC214" i="12"/>
  <c r="BD214" i="12"/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<sst xmlns="http://schemas.openxmlformats.org/spreadsheetml/2006/main" count="815" uniqueCount="287">
  <si>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</si>
  <si>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</si>
  <si>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</si>
  <si>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</si>
  <si>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</si>
  <si>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</si>
  <si>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</si>
  <si>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</si>
  <si>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</si>
  <si>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</si>
  <si>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</si>
  <si>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</si>
  <si>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</si>
  <si>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</si>
  <si>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</si>
  <si>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</si>
  <si>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</si>
  <si>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</si>
  <si>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</si>
  <si>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</si>
  <si>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</si>
  <si>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</si>
  <si>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</si>
  <si>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</si>
  <si>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</si>
  <si>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</si>
  <si>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</si>
  <si>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</si>
  <si>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</si>
  <si>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</si>
  <si>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</si>
  <si>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</si>
  <si>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</si>
  <si>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</si>
  <si>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</si>
  <si>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</si>
  <si>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</si>
  <si>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</si>
  <si>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</si>
  <si>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</si>
  <si>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</si>
  <si>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</si>
  <si>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</si>
  <si>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</si>
  <si>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</si>
  <si>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</si>
  <si>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</si>
  <si>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</si>
  <si>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</si>
  <si>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</si>
  <si>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</si>
  <si>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</si>
  <si>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</si>
  <si>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</si>
  <si>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</si>
  <si>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</si>
  <si>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</si>
  <si>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</si>
  <si>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</si>
  <si>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</si>
  <si>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</si>
  <si>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</si>
  <si>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</si>
  <si>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</si>
  <si>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</si>
  <si>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</si>
  <si>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</si>
  <si>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</si>
  <si>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</si>
  <si>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</si>
  <si>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</si>
  <si>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</si>
  <si>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</si>
  <si>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</si>
  <si>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</si>
  <si>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</si>
  <si>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</si>
  <si>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</si>
  <si>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</si>
  <si>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</si>
  <si>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</si>
  <si>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</si>
  <si>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</si>
  <si>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</si>
  <si>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</si>
  <si>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</si>
  <si>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</si>
  <si>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</si>
  <si>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</si>
  <si>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</si>
  <si>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</si>
  <si>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</si>
  <si>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</si>
  <si>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</si>
  <si>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</si>
  <si>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</si>
  <si>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</si>
  <si>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</si>
  <si>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</si>
  <si>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</si>
  <si>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</si>
  <si>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</si>
  <si>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</si>
  <si>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</si>
  <si>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</si>
  <si>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</si>
  <si>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</si>
  <si>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</si>
  <si>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</si>
  <si>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</si>
  <si>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</si>
  <si>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</si>
  <si>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</si>
  <si>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</si>
  <si>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</si>
  <si>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</si>
  <si>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</si>
  <si>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</si>
  <si>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</si>
  <si>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</si>
  <si>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</si>
  <si>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</si>
  <si>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</si>
  <si>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</si>
  <si>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</si>
  <si>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</si>
  <si>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</si>
  <si>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</si>
  <si>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</si>
  <si>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</si>
  <si>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</si>
  <si>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</si>
  <si>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</si>
  <si>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</si>
  <si>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</si>
  <si>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</si>
  <si>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</si>
  <si>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</si>
  <si>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</si>
  <si>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</si>
  <si>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</si>
  <si>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</si>
  <si>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</si>
  <si>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</si>
  <si>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</si>
  <si>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</si>
  <si>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</si>
  <si>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</si>
  <si>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</si>
  <si>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</si>
  <si>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</si>
  <si>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</si>
  <si>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</si>
  <si>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</si>
  <si>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</si>
  <si>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</si>
  <si>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</si>
  <si>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</si>
  <si>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</si>
  <si>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</si>
  <si>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</si>
  <si>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</si>
  <si>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</si>
  <si>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</si>
  <si>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</si>
  <si>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</si>
  <si>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</si>
  <si>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</si>
  <si>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</si>
  <si>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</si>
  <si>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</si>
  <si>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</si>
  <si>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</si>
  <si>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</si>
  <si>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</si>
  <si>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</si>
  <si>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</si>
  <si>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</si>
  <si>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</si>
  <si>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</si>
  <si>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</si>
  <si>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</si>
  <si>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</si>
  <si>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</si>
  <si>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</si>
  <si>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</si>
  <si>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</si>
  <si>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</si>
  <si>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</si>
  <si>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</si>
  <si>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</si>
  <si>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</si>
  <si>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</si>
  <si>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</si>
  <si>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</si>
  <si>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</si>
  <si>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</si>
  <si>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</si>
  <si>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</si>
  <si>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</si>
  <si>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</si>
  <si>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</si>
  <si>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</si>
  <si>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</si>
  <si>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</si>
  <si>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</si>
  <si>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</si>
  <si>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</si>
  <si>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</si>
  <si>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</si>
  <si>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</si>
  <si>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</si>
  <si>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</si>
  <si>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</si>
  <si>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</si>
  <si>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</si>
  <si>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</si>
  <si>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</si>
  <si>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</si>
  <si>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</si>
  <si>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</si>
  <si>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</si>
  <si>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</si>
  <si>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</si>
  <si>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</si>
  <si>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</si>
  <si>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</si>
  <si>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</si>
  <si>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</si>
  <si>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</si>
  <si>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</si>
  <si>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</si>
  <si>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</si>
  <si>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</si>
  <si>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</si>
  <si>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</si>
  <si>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</si>
  <si>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</si>
  <si>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</si>
  <si>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</si>
  <si>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</si>
  <si>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</si>
  <si>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</si>
  <si>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y captaciones a plazo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</si>
  <si>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</si>
  <si>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</si>
  <si>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</si>
  <si>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</si>
  <si>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</si>
  <si>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</si>
  <si>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</si>
  <si>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</si>
  <si>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</si>
  <si>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</si>
  <si>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</si>
  <si>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</si>
  <si>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</si>
  <si>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</si>
  <si>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</si>
  <si>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</si>
  <si>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</si>
  <si>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</si>
  <si>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</si>
  <si>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</si>
  <si>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</si>
  <si>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</si>
  <si>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</si>
  <si>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</si>
  <si>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</si>
  <si>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</si>
  <si>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</si>
  <si>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</si>
  <si>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</si>
  <si>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</si>
  <si>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</si>
  <si>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</si>
  <si>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</si>
  <si>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</si>
  <si>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</si>
  <si>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</si>
  <si>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>A1:A216</t>
  </si>
  <si>
    <t>2023</t>
  </si>
  <si>
    <t>A1:A192</t>
  </si>
  <si>
    <t>Depósitos a plazo (DAP)</t>
  </si>
  <si>
    <t>DAP menor a 1 año</t>
  </si>
  <si>
    <t>DAP mayor a 1 año</t>
  </si>
  <si>
    <t>Tablas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</si>
</sst>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7" formatCode="0.00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9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7" fontId="0" fillId="0" borderId="0" xfId="0" applyNumberFormat="1"/>
    <xf numFmtId="170" fontId="28" fillId="0" borderId="10" xfId="0" applyNumberFormat="1" applyFont="1" applyBorder="1"/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original'!$O$8:$O$1993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  <c:pt idx="207" formatCode="0.00">
                  <c:v>38.35</c:v>
                </c:pt>
                <c:pt idx="208" formatCode="0.00">
                  <c:v>38.36</c:v>
                </c:pt>
                <c:pt idx="209" formatCode="0.00">
                  <c:v>38.799999999999997</c:v>
                </c:pt>
                <c:pt idx="210" formatCode="0.00">
                  <c:v>38.82</c:v>
                </c:pt>
                <c:pt idx="211" formatCode="0.00">
                  <c:v>38.549999999999997</c:v>
                </c:pt>
                <c:pt idx="212" formatCode="0.00">
                  <c:v>37.96</c:v>
                </c:pt>
                <c:pt idx="213" formatCode="0.00">
                  <c:v>38.15</c:v>
                </c:pt>
                <c:pt idx="214" formatCode="0.00">
                  <c:v>37.72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original'!$K$8:$K$1993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  <c:pt idx="207" formatCode="0.00">
                  <c:v>11.8</c:v>
                </c:pt>
                <c:pt idx="208" formatCode="0.00">
                  <c:v>12.48</c:v>
                </c:pt>
                <c:pt idx="209" formatCode="0.00">
                  <c:v>12.89</c:v>
                </c:pt>
                <c:pt idx="210" formatCode="0.00">
                  <c:v>13.47</c:v>
                </c:pt>
                <c:pt idx="211" formatCode="0.00">
                  <c:v>13.71</c:v>
                </c:pt>
                <c:pt idx="212" formatCode="0.00">
                  <c:v>13.72</c:v>
                </c:pt>
                <c:pt idx="213" formatCode="0.00">
                  <c:v>12.47</c:v>
                </c:pt>
                <c:pt idx="214" formatCode="0.00">
                  <c:v>11.44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original'!$M$8:$M$1993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  <c:pt idx="207" formatCode="0.00">
                  <c:v>18.260000000000002</c:v>
                </c:pt>
                <c:pt idx="208" formatCode="0.00">
                  <c:v>18.16</c:v>
                </c:pt>
                <c:pt idx="209" formatCode="0.00">
                  <c:v>18.12</c:v>
                </c:pt>
                <c:pt idx="210" formatCode="0.00">
                  <c:v>17.600000000000001</c:v>
                </c:pt>
                <c:pt idx="211" formatCode="0.00">
                  <c:v>16.82</c:v>
                </c:pt>
                <c:pt idx="212" formatCode="0.00">
                  <c:v>17.37</c:v>
                </c:pt>
                <c:pt idx="213" formatCode="0.00">
                  <c:v>17.89</c:v>
                </c:pt>
                <c:pt idx="214" formatCode="0.00">
                  <c:v>17.78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original'!$I$8:$I$1993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  <c:pt idx="207" formatCode="0.00">
                  <c:v>33.86</c:v>
                </c:pt>
                <c:pt idx="208" formatCode="0.00">
                  <c:v>33.229999999999997</c:v>
                </c:pt>
                <c:pt idx="209" formatCode="0.00">
                  <c:v>33.81</c:v>
                </c:pt>
                <c:pt idx="210" formatCode="0.00">
                  <c:v>34.130000000000003</c:v>
                </c:pt>
                <c:pt idx="211" formatCode="0.00">
                  <c:v>34.270000000000003</c:v>
                </c:pt>
                <c:pt idx="212" formatCode="0.00">
                  <c:v>33.72</c:v>
                </c:pt>
                <c:pt idx="213" formatCode="0.00">
                  <c:v>32.72</c:v>
                </c:pt>
                <c:pt idx="214" formatCode="0.00">
                  <c:v>33.229999999999997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original'!$G$8:$G$1993</c:f>
              <c:numCache>
                <c:formatCode>0.0</c:formatCode>
                <c:ptCount val="1986"/>
                <c:pt idx="0">
                  <c:v>0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  <c:pt idx="207">
                  <c:v>28.84</c:v>
                </c:pt>
                <c:pt idx="208">
                  <c:v>28.16</c:v>
                </c:pt>
                <c:pt idx="209">
                  <c:v>28.91</c:v>
                </c:pt>
                <c:pt idx="210">
                  <c:v>29.1</c:v>
                </c:pt>
                <c:pt idx="211">
                  <c:v>28.48</c:v>
                </c:pt>
                <c:pt idx="212">
                  <c:v>28.98</c:v>
                </c:pt>
                <c:pt idx="213">
                  <c:v>27.86</c:v>
                </c:pt>
                <c:pt idx="214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3.7568191087536555</c:v>
                </c:pt>
                <c:pt idx="193">
                  <c:v>5.0619586896115516</c:v>
                </c:pt>
                <c:pt idx="194">
                  <c:v>5.074610339374189</c:v>
                </c:pt>
                <c:pt idx="195">
                  <c:v>4.2633895619061679</c:v>
                </c:pt>
                <c:pt idx="196">
                  <c:v>4.6062010195765302</c:v>
                </c:pt>
                <c:pt idx="197">
                  <c:v>4.2321196110554054</c:v>
                </c:pt>
                <c:pt idx="198">
                  <c:v>3.8258568858210809</c:v>
                </c:pt>
                <c:pt idx="199">
                  <c:v>3.8465281747008642</c:v>
                </c:pt>
                <c:pt idx="200">
                  <c:v>4.2829588139029529</c:v>
                </c:pt>
                <c:pt idx="201">
                  <c:v>4.1271483683019827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  <c:pt idx="194">
                  <c:v>-0.96831751492766793</c:v>
                </c:pt>
                <c:pt idx="195">
                  <c:v>-0.9250781130088459</c:v>
                </c:pt>
                <c:pt idx="196">
                  <c:v>-1.3090695849179672</c:v>
                </c:pt>
                <c:pt idx="197">
                  <c:v>-1.6372648288664129</c:v>
                </c:pt>
                <c:pt idx="198">
                  <c:v>-0.60099686401983898</c:v>
                </c:pt>
                <c:pt idx="199">
                  <c:v>0.22541628670038324</c:v>
                </c:pt>
                <c:pt idx="200">
                  <c:v>1.1247518376541696</c:v>
                </c:pt>
                <c:pt idx="201">
                  <c:v>1.3046975425379845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  <c:pt idx="194">
                  <c:v>0.2948951634135249</c:v>
                </c:pt>
                <c:pt idx="195">
                  <c:v>-0.21741338391035597</c:v>
                </c:pt>
                <c:pt idx="196">
                  <c:v>-0.35234357343831318</c:v>
                </c:pt>
                <c:pt idx="197">
                  <c:v>-1.578316924153929</c:v>
                </c:pt>
                <c:pt idx="198">
                  <c:v>-1.070670834831652</c:v>
                </c:pt>
                <c:pt idx="199">
                  <c:v>-0.46593789378753908</c:v>
                </c:pt>
                <c:pt idx="200">
                  <c:v>-0.82710445027045043</c:v>
                </c:pt>
                <c:pt idx="201">
                  <c:v>-0.71733160413990249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  <c:pt idx="194">
                  <c:v>1.637365921011174</c:v>
                </c:pt>
                <c:pt idx="195">
                  <c:v>1.558098606663705</c:v>
                </c:pt>
                <c:pt idx="196">
                  <c:v>1.4956742636869145</c:v>
                </c:pt>
                <c:pt idx="197">
                  <c:v>1.4300373514975242</c:v>
                </c:pt>
                <c:pt idx="198">
                  <c:v>1.7988871951238945</c:v>
                </c:pt>
                <c:pt idx="199">
                  <c:v>1.5688268307266131</c:v>
                </c:pt>
                <c:pt idx="200">
                  <c:v>1.6523854941643334</c:v>
                </c:pt>
                <c:pt idx="201">
                  <c:v>2.0998127586785005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  <c:pt idx="194">
                  <c:v>-3.6500956435415984E-3</c:v>
                </c:pt>
                <c:pt idx="195">
                  <c:v>-3.7910836848292413E-3</c:v>
                </c:pt>
                <c:pt idx="196">
                  <c:v>-4.1284779417665174E-3</c:v>
                </c:pt>
                <c:pt idx="197">
                  <c:v>-4.2003505802701143E-3</c:v>
                </c:pt>
                <c:pt idx="198">
                  <c:v>-4.5012211261535621E-3</c:v>
                </c:pt>
                <c:pt idx="199">
                  <c:v>-4.8686270268366912E-3</c:v>
                </c:pt>
                <c:pt idx="200">
                  <c:v>-4.7091992623393966E-3</c:v>
                </c:pt>
                <c:pt idx="201">
                  <c:v>-4.6945642147331991E-3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2.5282401622321069E-2</c:v>
                </c:pt>
                <c:pt idx="193">
                  <c:v>-1.0198695568476496E-2</c:v>
                </c:pt>
                <c:pt idx="194">
                  <c:v>2.0877891608826898E-2</c:v>
                </c:pt>
                <c:pt idx="195">
                  <c:v>4.2868437830544552E-2</c:v>
                </c:pt>
                <c:pt idx="196">
                  <c:v>9.9961095415850396E-2</c:v>
                </c:pt>
                <c:pt idx="197">
                  <c:v>7.0039589710167521E-2</c:v>
                </c:pt>
                <c:pt idx="198">
                  <c:v>3.6485556696708145E-2</c:v>
                </c:pt>
                <c:pt idx="199">
                  <c:v>5.9230950638831187E-2</c:v>
                </c:pt>
                <c:pt idx="200">
                  <c:v>8.3328804315993807E-2</c:v>
                </c:pt>
                <c:pt idx="201">
                  <c:v>9.9828675414839682E-2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1.5861629829826724</c:v>
                </c:pt>
                <c:pt idx="194">
                  <c:v>1.5464228199674144</c:v>
                </c:pt>
                <c:pt idx="195">
                  <c:v>1.4800030608300914</c:v>
                </c:pt>
                <c:pt idx="196">
                  <c:v>1.443219612855249</c:v>
                </c:pt>
                <c:pt idx="197">
                  <c:v>1.3123871536210221</c:v>
                </c:pt>
                <c:pt idx="198">
                  <c:v>1.1178556477746262</c:v>
                </c:pt>
                <c:pt idx="199">
                  <c:v>1.0046027770086507</c:v>
                </c:pt>
                <c:pt idx="200">
                  <c:v>0.8854252228305487</c:v>
                </c:pt>
                <c:pt idx="201">
                  <c:v>0.78487895906600424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-1.2787384436041738</c:v>
                </c:pt>
                <c:pt idx="194">
                  <c:v>-1.0089238932791915</c:v>
                </c:pt>
                <c:pt idx="195">
                  <c:v>-0.67286321580245056</c:v>
                </c:pt>
                <c:pt idx="196">
                  <c:v>-1.1384355246344897</c:v>
                </c:pt>
                <c:pt idx="197">
                  <c:v>-0.95915293749386321</c:v>
                </c:pt>
                <c:pt idx="198">
                  <c:v>-1.0258053524148554</c:v>
                </c:pt>
                <c:pt idx="199">
                  <c:v>-1.5719182713425421</c:v>
                </c:pt>
                <c:pt idx="200">
                  <c:v>-1.8656337759194068</c:v>
                </c:pt>
                <c:pt idx="201">
                  <c:v>-2.0555532789106894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-0.22992894781377896</c:v>
                </c:pt>
                <c:pt idx="193">
                  <c:v>-0.21779401081079763</c:v>
                </c:pt>
                <c:pt idx="194">
                  <c:v>-0.20130924815645104</c:v>
                </c:pt>
                <c:pt idx="195">
                  <c:v>-0.19230353562389296</c:v>
                </c:pt>
                <c:pt idx="196">
                  <c:v>-0.17898620671554683</c:v>
                </c:pt>
                <c:pt idx="197">
                  <c:v>-0.16779124396841455</c:v>
                </c:pt>
                <c:pt idx="198">
                  <c:v>-0.13189876750842505</c:v>
                </c:pt>
                <c:pt idx="199">
                  <c:v>-0.11595203755290555</c:v>
                </c:pt>
                <c:pt idx="200">
                  <c:v>-9.7539081802545696E-2</c:v>
                </c:pt>
                <c:pt idx="201">
                  <c:v>-7.5088530856266461E-2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4.8138236079929158</c:v>
                </c:pt>
                <c:pt idx="193">
                  <c:v>6.1230726142554204</c:v>
                </c:pt>
                <c:pt idx="194">
                  <c:v>6.391971383368201</c:v>
                </c:pt>
                <c:pt idx="195">
                  <c:v>5.3329103351999407</c:v>
                </c:pt>
                <c:pt idx="196">
                  <c:v>4.6620926238867639</c:v>
                </c:pt>
                <c:pt idx="197">
                  <c:v>2.6978574208210517</c:v>
                </c:pt>
                <c:pt idx="198">
                  <c:v>3.9452122455156053</c:v>
                </c:pt>
                <c:pt idx="199">
                  <c:v>4.5459281900656663</c:v>
                </c:pt>
                <c:pt idx="200">
                  <c:v>5.233863665613228</c:v>
                </c:pt>
                <c:pt idx="201">
                  <c:v>5.5636983258777377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  <c:pt idx="194">
                  <c:v>-8.3994845482571669</c:v>
                </c:pt>
                <c:pt idx="195">
                  <c:v>-6.7506796891217338</c:v>
                </c:pt>
                <c:pt idx="196">
                  <c:v>-5.9832944994876316</c:v>
                </c:pt>
                <c:pt idx="197">
                  <c:v>-4.98264735297799</c:v>
                </c:pt>
                <c:pt idx="198">
                  <c:v>-3.7256221183578266</c:v>
                </c:pt>
                <c:pt idx="199">
                  <c:v>-2.9790134360648368</c:v>
                </c:pt>
                <c:pt idx="200">
                  <c:v>-2.2045802602716811</c:v>
                </c:pt>
                <c:pt idx="201">
                  <c:v>-1.4839846629522484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-0.47602434267345684</c:v>
                </c:pt>
                <c:pt idx="193">
                  <c:v>-0.48453090694486206</c:v>
                </c:pt>
                <c:pt idx="194">
                  <c:v>-0.47543380797885132</c:v>
                </c:pt>
                <c:pt idx="195">
                  <c:v>-0.48043697621831838</c:v>
                </c:pt>
                <c:pt idx="196">
                  <c:v>-0.4846617382252752</c:v>
                </c:pt>
                <c:pt idx="197">
                  <c:v>-0.49184637346725246</c:v>
                </c:pt>
                <c:pt idx="198">
                  <c:v>-0.50362055416350082</c:v>
                </c:pt>
                <c:pt idx="199">
                  <c:v>-0.45919131849919437</c:v>
                </c:pt>
                <c:pt idx="200">
                  <c:v>-0.43657662068609215</c:v>
                </c:pt>
                <c:pt idx="201">
                  <c:v>-0.38135736799522413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-0.43370801957336347</c:v>
                </c:pt>
                <c:pt idx="194">
                  <c:v>-0.45539865021624631</c:v>
                </c:pt>
                <c:pt idx="195">
                  <c:v>-0.69855590689294467</c:v>
                </c:pt>
                <c:pt idx="196">
                  <c:v>6.6861593469498562E-2</c:v>
                </c:pt>
                <c:pt idx="197">
                  <c:v>1.3491843997948876E-2</c:v>
                </c:pt>
                <c:pt idx="198">
                  <c:v>0.28621850086862349</c:v>
                </c:pt>
                <c:pt idx="199">
                  <c:v>1.225080503144353</c:v>
                </c:pt>
                <c:pt idx="200">
                  <c:v>1.815621324925708</c:v>
                </c:pt>
                <c:pt idx="201">
                  <c:v>2.1845272882748472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0.18483514875084109</c:v>
                </c:pt>
                <c:pt idx="194">
                  <c:v>0.21046612949676777</c:v>
                </c:pt>
                <c:pt idx="195">
                  <c:v>0.23096222019134652</c:v>
                </c:pt>
                <c:pt idx="196">
                  <c:v>0.24865328969775999</c:v>
                </c:pt>
                <c:pt idx="197">
                  <c:v>0.20640962415278491</c:v>
                </c:pt>
                <c:pt idx="198">
                  <c:v>0.17475759429103718</c:v>
                </c:pt>
                <c:pt idx="199">
                  <c:v>0.19017321310832655</c:v>
                </c:pt>
                <c:pt idx="200">
                  <c:v>0.19481877217448315</c:v>
                </c:pt>
                <c:pt idx="201">
                  <c:v>0.19692319872443401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1'!$AE$3</c:f>
              <c:strCache>
                <c:ptCount val="1"/>
                <c:pt idx="0">
                  <c:v>DAP menor a 1 año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0</c:v>
                </c:pt>
                <c:pt idx="24">
                  <c:v>5.7756614277243798</c:v>
                </c:pt>
                <c:pt idx="25">
                  <c:v>7.5839377726520532</c:v>
                </c:pt>
                <c:pt idx="26">
                  <c:v>7.3518281391353506</c:v>
                </c:pt>
                <c:pt idx="27">
                  <c:v>7.852497125762147</c:v>
                </c:pt>
                <c:pt idx="28">
                  <c:v>7.3155625570009128</c:v>
                </c:pt>
                <c:pt idx="29">
                  <c:v>6.3580414782770509</c:v>
                </c:pt>
                <c:pt idx="30">
                  <c:v>5.8166126532044231</c:v>
                </c:pt>
                <c:pt idx="31">
                  <c:v>5.6167256978771283</c:v>
                </c:pt>
                <c:pt idx="32">
                  <c:v>2.557180099017978</c:v>
                </c:pt>
                <c:pt idx="33">
                  <c:v>-0.75191328519616818</c:v>
                </c:pt>
                <c:pt idx="34">
                  <c:v>-0.71296189190671289</c:v>
                </c:pt>
                <c:pt idx="35">
                  <c:v>-0.8082833138197737</c:v>
                </c:pt>
                <c:pt idx="36">
                  <c:v>-0.74957940002091283</c:v>
                </c:pt>
                <c:pt idx="37">
                  <c:v>0.24933796347506051</c:v>
                </c:pt>
                <c:pt idx="38">
                  <c:v>0.10734077445937762</c:v>
                </c:pt>
                <c:pt idx="39">
                  <c:v>0.53260690243010378</c:v>
                </c:pt>
                <c:pt idx="40">
                  <c:v>1.0108535528794129</c:v>
                </c:pt>
                <c:pt idx="41">
                  <c:v>0.63331267653257706</c:v>
                </c:pt>
                <c:pt idx="42">
                  <c:v>1.8655236512994386</c:v>
                </c:pt>
                <c:pt idx="43">
                  <c:v>2.81885884167581</c:v>
                </c:pt>
                <c:pt idx="44">
                  <c:v>4.0576523039455603</c:v>
                </c:pt>
                <c:pt idx="45">
                  <c:v>6.5827367399465677</c:v>
                </c:pt>
                <c:pt idx="46">
                  <c:v>6.8142414393035518</c:v>
                </c:pt>
                <c:pt idx="47">
                  <c:v>7.4775759210750596</c:v>
                </c:pt>
                <c:pt idx="48">
                  <c:v>8.0298509586995745</c:v>
                </c:pt>
                <c:pt idx="49">
                  <c:v>8.2814476002930952</c:v>
                </c:pt>
                <c:pt idx="50">
                  <c:v>9.4434592806202957</c:v>
                </c:pt>
                <c:pt idx="51">
                  <c:v>9.1515544046489801</c:v>
                </c:pt>
                <c:pt idx="52">
                  <c:v>8.9863203530017213</c:v>
                </c:pt>
                <c:pt idx="53">
                  <c:v>9.9767633087392689</c:v>
                </c:pt>
                <c:pt idx="54">
                  <c:v>11.740043294573843</c:v>
                </c:pt>
                <c:pt idx="55">
                  <c:v>13.094619996841271</c:v>
                </c:pt>
                <c:pt idx="56">
                  <c:v>13.1242715269548</c:v>
                </c:pt>
                <c:pt idx="57">
                  <c:v>12.020996675605939</c:v>
                </c:pt>
                <c:pt idx="58">
                  <c:v>10.853873139751682</c:v>
                </c:pt>
                <c:pt idx="59">
                  <c:v>9.1617035331422301</c:v>
                </c:pt>
                <c:pt idx="60">
                  <c:v>8.2048156414012681</c:v>
                </c:pt>
                <c:pt idx="61">
                  <c:v>7.8487005820163391</c:v>
                </c:pt>
                <c:pt idx="62">
                  <c:v>7.5321075273889306</c:v>
                </c:pt>
                <c:pt idx="63">
                  <c:v>8.4282390986284703</c:v>
                </c:pt>
                <c:pt idx="64">
                  <c:v>9.9414386848111107</c:v>
                </c:pt>
                <c:pt idx="65">
                  <c:v>11.030454103487921</c:v>
                </c:pt>
                <c:pt idx="66">
                  <c:v>10.059131786039352</c:v>
                </c:pt>
                <c:pt idx="67">
                  <c:v>8.587401605163798</c:v>
                </c:pt>
                <c:pt idx="68">
                  <c:v>7.7626342023392123</c:v>
                </c:pt>
                <c:pt idx="69">
                  <c:v>7.3923179944669499</c:v>
                </c:pt>
                <c:pt idx="70">
                  <c:v>7.201257206604148</c:v>
                </c:pt>
                <c:pt idx="71">
                  <c:v>7.5276608233707067</c:v>
                </c:pt>
                <c:pt idx="72">
                  <c:v>7.269440337099069</c:v>
                </c:pt>
                <c:pt idx="73">
                  <c:v>6.8340849256780443</c:v>
                </c:pt>
                <c:pt idx="74">
                  <c:v>6.2504663774226357</c:v>
                </c:pt>
                <c:pt idx="75">
                  <c:v>5.0974780976735641</c:v>
                </c:pt>
                <c:pt idx="76">
                  <c:v>3.8665032245291253</c:v>
                </c:pt>
                <c:pt idx="77">
                  <c:v>2.3543174848492603</c:v>
                </c:pt>
                <c:pt idx="78">
                  <c:v>1.6543141923323359</c:v>
                </c:pt>
                <c:pt idx="79">
                  <c:v>1.0573622223347026</c:v>
                </c:pt>
                <c:pt idx="80">
                  <c:v>0.7318875915112133</c:v>
                </c:pt>
                <c:pt idx="81">
                  <c:v>8.9421129027796781E-2</c:v>
                </c:pt>
                <c:pt idx="82">
                  <c:v>-0.76857084034043843</c:v>
                </c:pt>
                <c:pt idx="83">
                  <c:v>-0.61797859039132585</c:v>
                </c:pt>
                <c:pt idx="84">
                  <c:v>0.23583270313086618</c:v>
                </c:pt>
                <c:pt idx="85">
                  <c:v>0.52021405948880284</c:v>
                </c:pt>
                <c:pt idx="86">
                  <c:v>-0.34894596364652397</c:v>
                </c:pt>
                <c:pt idx="87">
                  <c:v>-2.0551718654372175</c:v>
                </c:pt>
                <c:pt idx="88">
                  <c:v>-2.9625246962004739</c:v>
                </c:pt>
                <c:pt idx="89">
                  <c:v>-2.4349986669102219</c:v>
                </c:pt>
                <c:pt idx="90">
                  <c:v>-2.4540552526441348</c:v>
                </c:pt>
                <c:pt idx="91">
                  <c:v>-2.44715012067432</c:v>
                </c:pt>
                <c:pt idx="92">
                  <c:v>-1.7879314542304412</c:v>
                </c:pt>
                <c:pt idx="93">
                  <c:v>0.30098571801421686</c:v>
                </c:pt>
                <c:pt idx="94">
                  <c:v>2.0842601872413375</c:v>
                </c:pt>
                <c:pt idx="95">
                  <c:v>1.9726269731488639</c:v>
                </c:pt>
                <c:pt idx="96">
                  <c:v>1.5665791149794936</c:v>
                </c:pt>
                <c:pt idx="97">
                  <c:v>1.8791885942926394</c:v>
                </c:pt>
                <c:pt idx="98">
                  <c:v>3.2423046467197718</c:v>
                </c:pt>
                <c:pt idx="99">
                  <c:v>4.2487691223691932</c:v>
                </c:pt>
                <c:pt idx="100">
                  <c:v>4.5032894752327755</c:v>
                </c:pt>
                <c:pt idx="101">
                  <c:v>4.9098760569625481</c:v>
                </c:pt>
                <c:pt idx="102">
                  <c:v>5.114480156240627</c:v>
                </c:pt>
                <c:pt idx="103">
                  <c:v>5.1181154612525459</c:v>
                </c:pt>
                <c:pt idx="104">
                  <c:v>5.0931773329964898</c:v>
                </c:pt>
                <c:pt idx="105">
                  <c:v>3.6835840003487927</c:v>
                </c:pt>
                <c:pt idx="106">
                  <c:v>2.494324304424993</c:v>
                </c:pt>
                <c:pt idx="107">
                  <c:v>2.5485900209304306</c:v>
                </c:pt>
                <c:pt idx="108">
                  <c:v>2.5623032387728131</c:v>
                </c:pt>
                <c:pt idx="109">
                  <c:v>2.3330881749006038</c:v>
                </c:pt>
                <c:pt idx="110">
                  <c:v>2.112549971064098</c:v>
                </c:pt>
                <c:pt idx="111">
                  <c:v>3.0803186087440739</c:v>
                </c:pt>
                <c:pt idx="112">
                  <c:v>4.3294504137474625</c:v>
                </c:pt>
                <c:pt idx="113">
                  <c:v>3.5618429379685721</c:v>
                </c:pt>
                <c:pt idx="114">
                  <c:v>2.900440997570449</c:v>
                </c:pt>
                <c:pt idx="115">
                  <c:v>3.5246270629862453</c:v>
                </c:pt>
                <c:pt idx="116">
                  <c:v>3.7957423745617347</c:v>
                </c:pt>
                <c:pt idx="117">
                  <c:v>3.3956392271035631</c:v>
                </c:pt>
                <c:pt idx="118">
                  <c:v>2.9363980244505306</c:v>
                </c:pt>
                <c:pt idx="119">
                  <c:v>1.4605037465275879</c:v>
                </c:pt>
                <c:pt idx="120">
                  <c:v>0.19900408092643512</c:v>
                </c:pt>
                <c:pt idx="121">
                  <c:v>0.76308869368896159</c:v>
                </c:pt>
                <c:pt idx="122">
                  <c:v>-0.83275620891553892</c:v>
                </c:pt>
                <c:pt idx="123">
                  <c:v>-1.6962704207807582</c:v>
                </c:pt>
                <c:pt idx="124">
                  <c:v>-2.8328372084654854</c:v>
                </c:pt>
                <c:pt idx="125">
                  <c:v>-2.2200426084578222</c:v>
                </c:pt>
                <c:pt idx="126">
                  <c:v>-0.43608113711377622</c:v>
                </c:pt>
                <c:pt idx="127">
                  <c:v>-5.9913359139030606E-2</c:v>
                </c:pt>
                <c:pt idx="128">
                  <c:v>-0.17217910150644147</c:v>
                </c:pt>
                <c:pt idx="129">
                  <c:v>1.0653608131783969</c:v>
                </c:pt>
                <c:pt idx="130">
                  <c:v>2.2065481494919807</c:v>
                </c:pt>
                <c:pt idx="131">
                  <c:v>3.8073811099515078</c:v>
                </c:pt>
                <c:pt idx="132">
                  <c:v>3.9429360803983768</c:v>
                </c:pt>
                <c:pt idx="133">
                  <c:v>3.3228679743413427</c:v>
                </c:pt>
                <c:pt idx="134">
                  <c:v>4.6471442274775958</c:v>
                </c:pt>
                <c:pt idx="135">
                  <c:v>5.0778436746307998</c:v>
                </c:pt>
                <c:pt idx="136">
                  <c:v>6.413495309570755</c:v>
                </c:pt>
                <c:pt idx="137">
                  <c:v>5.6449275544470483</c:v>
                </c:pt>
                <c:pt idx="138">
                  <c:v>4.2487015221559821</c:v>
                </c:pt>
                <c:pt idx="139">
                  <c:v>3.585946027929745</c:v>
                </c:pt>
                <c:pt idx="140">
                  <c:v>2.7312192844722394</c:v>
                </c:pt>
                <c:pt idx="141">
                  <c:v>2.4895484638070005</c:v>
                </c:pt>
                <c:pt idx="142">
                  <c:v>2.4418770169738182</c:v>
                </c:pt>
                <c:pt idx="143">
                  <c:v>1.8416538329633447</c:v>
                </c:pt>
                <c:pt idx="144">
                  <c:v>2.2870299782725181</c:v>
                </c:pt>
                <c:pt idx="145">
                  <c:v>2.1296964011923381</c:v>
                </c:pt>
                <c:pt idx="146">
                  <c:v>2.303570813587275</c:v>
                </c:pt>
                <c:pt idx="147">
                  <c:v>2.4661005697821627</c:v>
                </c:pt>
                <c:pt idx="148">
                  <c:v>1.730722326145558</c:v>
                </c:pt>
                <c:pt idx="149">
                  <c:v>1.786993410154448</c:v>
                </c:pt>
                <c:pt idx="150">
                  <c:v>1.9824087855794399</c:v>
                </c:pt>
                <c:pt idx="151">
                  <c:v>2.1887948457914912</c:v>
                </c:pt>
                <c:pt idx="152">
                  <c:v>2.2444878648880628</c:v>
                </c:pt>
                <c:pt idx="153">
                  <c:v>2.0424116047469112</c:v>
                </c:pt>
                <c:pt idx="154">
                  <c:v>2.023514456208638</c:v>
                </c:pt>
                <c:pt idx="155">
                  <c:v>1.3563551275411794</c:v>
                </c:pt>
                <c:pt idx="156">
                  <c:v>1.8173085919647729</c:v>
                </c:pt>
                <c:pt idx="157">
                  <c:v>3.1139615153407103</c:v>
                </c:pt>
                <c:pt idx="158">
                  <c:v>3.8347824568086435</c:v>
                </c:pt>
                <c:pt idx="159">
                  <c:v>1.6525840562240446</c:v>
                </c:pt>
                <c:pt idx="160">
                  <c:v>-8.4896885694963967E-2</c:v>
                </c:pt>
                <c:pt idx="161">
                  <c:v>-1.5410167090944722</c:v>
                </c:pt>
                <c:pt idx="162">
                  <c:v>-3.3670097877408733</c:v>
                </c:pt>
                <c:pt idx="163">
                  <c:v>-5.1182575588171435</c:v>
                </c:pt>
                <c:pt idx="164">
                  <c:v>-5.4611591658151903</c:v>
                </c:pt>
                <c:pt idx="165">
                  <c:v>-5.6437908449923562</c:v>
                </c:pt>
                <c:pt idx="166">
                  <c:v>-5.8696590806430269</c:v>
                </c:pt>
                <c:pt idx="167">
                  <c:v>-5.0202883624381913</c:v>
                </c:pt>
                <c:pt idx="168">
                  <c:v>-5.2273836009461414</c:v>
                </c:pt>
                <c:pt idx="169">
                  <c:v>-6.5341298284453666</c:v>
                </c:pt>
                <c:pt idx="170">
                  <c:v>-7.3309340267673511</c:v>
                </c:pt>
                <c:pt idx="171">
                  <c:v>-5.860610762616508</c:v>
                </c:pt>
                <c:pt idx="172">
                  <c:v>-5.0015507379935702</c:v>
                </c:pt>
                <c:pt idx="173">
                  <c:v>-3.8106753256970922</c:v>
                </c:pt>
                <c:pt idx="174">
                  <c:v>-2.1037887352237097</c:v>
                </c:pt>
                <c:pt idx="175">
                  <c:v>-0.82815491639804717</c:v>
                </c:pt>
                <c:pt idx="176">
                  <c:v>-4.7444160246730864E-2</c:v>
                </c:pt>
                <c:pt idx="177">
                  <c:v>-0.63461794095377166</c:v>
                </c:pt>
                <c:pt idx="178">
                  <c:v>-1.3077577234217019</c:v>
                </c:pt>
                <c:pt idx="179">
                  <c:v>-1.3358869835094322</c:v>
                </c:pt>
                <c:pt idx="180">
                  <c:v>-0.93575937675526577</c:v>
                </c:pt>
                <c:pt idx="181">
                  <c:v>-3.1185438679688492E-2</c:v>
                </c:pt>
                <c:pt idx="182">
                  <c:v>0.44895801588916634</c:v>
                </c:pt>
                <c:pt idx="183">
                  <c:v>1.4868950101462897</c:v>
                </c:pt>
                <c:pt idx="184">
                  <c:v>2.9620769851359636</c:v>
                </c:pt>
                <c:pt idx="185">
                  <c:v>3.8162378132923642</c:v>
                </c:pt>
                <c:pt idx="186">
                  <c:v>4.4269512159296802</c:v>
                </c:pt>
                <c:pt idx="187">
                  <c:v>4.8366949948787177</c:v>
                </c:pt>
                <c:pt idx="188">
                  <c:v>4.9351750309482973</c:v>
                </c:pt>
                <c:pt idx="189">
                  <c:v>6.1390179057259529</c:v>
                </c:pt>
                <c:pt idx="190">
                  <c:v>6.6624389456649684</c:v>
                </c:pt>
                <c:pt idx="191">
                  <c:v>7.7949755508439829</c:v>
                </c:pt>
                <c:pt idx="192">
                  <c:v>8.0058599369028727</c:v>
                </c:pt>
                <c:pt idx="193">
                  <c:v>8.7799111300381654</c:v>
                </c:pt>
                <c:pt idx="194">
                  <c:v>9.0240210721955645</c:v>
                </c:pt>
                <c:pt idx="195">
                  <c:v>8.3161262446741713</c:v>
                </c:pt>
                <c:pt idx="196">
                  <c:v>8.6341283161190585</c:v>
                </c:pt>
                <c:pt idx="197">
                  <c:v>8.7395571640343341</c:v>
                </c:pt>
                <c:pt idx="198">
                  <c:v>7.8616163561555323</c:v>
                </c:pt>
                <c:pt idx="199">
                  <c:v>6.9252770554383707</c:v>
                </c:pt>
                <c:pt idx="200">
                  <c:v>6.8652051465478667</c:v>
                </c:pt>
                <c:pt idx="201">
                  <c:v>6.1700396564646178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8"/>
          <c:order val="6"/>
          <c:tx>
            <c:strRef>
              <c:f>'Base gráficos 1'!$AF$3</c:f>
              <c:strCache>
                <c:ptCount val="1"/>
                <c:pt idx="0">
                  <c:v>DAP mayor a 1 año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0</c:v>
                </c:pt>
                <c:pt idx="24">
                  <c:v>2.915426189169394</c:v>
                </c:pt>
                <c:pt idx="25">
                  <c:v>-1.5099533921020067</c:v>
                </c:pt>
                <c:pt idx="26">
                  <c:v>-3.2074774331265492</c:v>
                </c:pt>
                <c:pt idx="27">
                  <c:v>-4.6046381176329687</c:v>
                </c:pt>
                <c:pt idx="28">
                  <c:v>-4.6108942052152546</c:v>
                </c:pt>
                <c:pt idx="29">
                  <c:v>-3.6902625328842591</c:v>
                </c:pt>
                <c:pt idx="30">
                  <c:v>-3.5319337711995775</c:v>
                </c:pt>
                <c:pt idx="31">
                  <c:v>-5.3142632866374298</c:v>
                </c:pt>
                <c:pt idx="32">
                  <c:v>-6.0694287740155239</c:v>
                </c:pt>
                <c:pt idx="33">
                  <c:v>-5.9605130029489661</c:v>
                </c:pt>
                <c:pt idx="34">
                  <c:v>-6.607812798143339</c:v>
                </c:pt>
                <c:pt idx="35">
                  <c:v>-5.8963587748281627</c:v>
                </c:pt>
                <c:pt idx="36">
                  <c:v>-4.661827845448169</c:v>
                </c:pt>
                <c:pt idx="37">
                  <c:v>-3.9393870451301125</c:v>
                </c:pt>
                <c:pt idx="38">
                  <c:v>-2.9837283353929545</c:v>
                </c:pt>
                <c:pt idx="39">
                  <c:v>-2.3598208982405104</c:v>
                </c:pt>
                <c:pt idx="40">
                  <c:v>-2.8472549584724391</c:v>
                </c:pt>
                <c:pt idx="41">
                  <c:v>-3.643760314364866</c:v>
                </c:pt>
                <c:pt idx="42">
                  <c:v>-5.0864069083429655</c:v>
                </c:pt>
                <c:pt idx="43">
                  <c:v>-5.0611602084195528</c:v>
                </c:pt>
                <c:pt idx="44">
                  <c:v>-4.3332970010484066</c:v>
                </c:pt>
                <c:pt idx="45">
                  <c:v>-4.4910312318519159</c:v>
                </c:pt>
                <c:pt idx="46">
                  <c:v>-4.0668271313702853</c:v>
                </c:pt>
                <c:pt idx="47">
                  <c:v>-4.6537814088786558</c:v>
                </c:pt>
                <c:pt idx="48">
                  <c:v>-5.1803657069110232</c:v>
                </c:pt>
                <c:pt idx="49">
                  <c:v>-4.9829813179638851</c:v>
                </c:pt>
                <c:pt idx="50">
                  <c:v>-5.0116705120892684</c:v>
                </c:pt>
                <c:pt idx="51">
                  <c:v>-3.8900221260656056</c:v>
                </c:pt>
                <c:pt idx="52">
                  <c:v>-1.9857342373927467</c:v>
                </c:pt>
                <c:pt idx="53">
                  <c:v>-0.62417441505547366</c:v>
                </c:pt>
                <c:pt idx="54">
                  <c:v>0.78961828583638216</c:v>
                </c:pt>
                <c:pt idx="55">
                  <c:v>1.7919564424356702</c:v>
                </c:pt>
                <c:pt idx="56">
                  <c:v>2.3380997828145298</c:v>
                </c:pt>
                <c:pt idx="57">
                  <c:v>3.6345513082092835</c:v>
                </c:pt>
                <c:pt idx="58">
                  <c:v>5.2063199728396059</c:v>
                </c:pt>
                <c:pt idx="59">
                  <c:v>6.2128024394666159</c:v>
                </c:pt>
                <c:pt idx="60">
                  <c:v>6.5274550526401924</c:v>
                </c:pt>
                <c:pt idx="61">
                  <c:v>6.8141305055417813</c:v>
                </c:pt>
                <c:pt idx="62">
                  <c:v>7.2688361391136054</c:v>
                </c:pt>
                <c:pt idx="63">
                  <c:v>6.7597010877831183</c:v>
                </c:pt>
                <c:pt idx="64">
                  <c:v>5.7589083001686241</c:v>
                </c:pt>
                <c:pt idx="65">
                  <c:v>4.3830397067829932</c:v>
                </c:pt>
                <c:pt idx="66">
                  <c:v>3.0453062840957261</c:v>
                </c:pt>
                <c:pt idx="67">
                  <c:v>2.8424766722517503</c:v>
                </c:pt>
                <c:pt idx="68">
                  <c:v>2.6499584121751663</c:v>
                </c:pt>
                <c:pt idx="69">
                  <c:v>1.5088858066102686</c:v>
                </c:pt>
                <c:pt idx="70">
                  <c:v>-0.22960063869590178</c:v>
                </c:pt>
                <c:pt idx="71">
                  <c:v>-0.71496298143554327</c:v>
                </c:pt>
                <c:pt idx="72">
                  <c:v>0.28497363351455279</c:v>
                </c:pt>
                <c:pt idx="73">
                  <c:v>0.79475299399158472</c:v>
                </c:pt>
                <c:pt idx="74">
                  <c:v>0.24458946548259786</c:v>
                </c:pt>
                <c:pt idx="75">
                  <c:v>0.22566063937252134</c:v>
                </c:pt>
                <c:pt idx="76">
                  <c:v>1.1227910636477574</c:v>
                </c:pt>
                <c:pt idx="77">
                  <c:v>2.3430132542122548</c:v>
                </c:pt>
                <c:pt idx="78">
                  <c:v>3.4147490110626135</c:v>
                </c:pt>
                <c:pt idx="79">
                  <c:v>3.631146546924648</c:v>
                </c:pt>
                <c:pt idx="80">
                  <c:v>3.6414939711842043</c:v>
                </c:pt>
                <c:pt idx="81">
                  <c:v>4.5941560164995927</c:v>
                </c:pt>
                <c:pt idx="82">
                  <c:v>5.78868372478148</c:v>
                </c:pt>
                <c:pt idx="83">
                  <c:v>6.0423432022992296</c:v>
                </c:pt>
                <c:pt idx="84">
                  <c:v>5.095595715734655</c:v>
                </c:pt>
                <c:pt idx="85">
                  <c:v>3.9281106841870641</c:v>
                </c:pt>
                <c:pt idx="86">
                  <c:v>3.367606950135241</c:v>
                </c:pt>
                <c:pt idx="87">
                  <c:v>3.0169100570318284</c:v>
                </c:pt>
                <c:pt idx="88">
                  <c:v>2.378171111522001</c:v>
                </c:pt>
                <c:pt idx="89">
                  <c:v>2.2086732894097132</c:v>
                </c:pt>
                <c:pt idx="90">
                  <c:v>2.2275076684638333</c:v>
                </c:pt>
                <c:pt idx="91">
                  <c:v>1.9531514715294225</c:v>
                </c:pt>
                <c:pt idx="92">
                  <c:v>1.9197110236119506</c:v>
                </c:pt>
                <c:pt idx="93">
                  <c:v>0.9178215073811431</c:v>
                </c:pt>
                <c:pt idx="94">
                  <c:v>-0.12882606806578228</c:v>
                </c:pt>
                <c:pt idx="95">
                  <c:v>-0.65034967937978727</c:v>
                </c:pt>
                <c:pt idx="96">
                  <c:v>-1.1819962619958335</c:v>
                </c:pt>
                <c:pt idx="97">
                  <c:v>-1.3788942047350803</c:v>
                </c:pt>
                <c:pt idx="98">
                  <c:v>-1.1228720190960269</c:v>
                </c:pt>
                <c:pt idx="99">
                  <c:v>-0.79878555672706397</c:v>
                </c:pt>
                <c:pt idx="100">
                  <c:v>-0.67482825031845806</c:v>
                </c:pt>
                <c:pt idx="101">
                  <c:v>-0.78808316257647804</c:v>
                </c:pt>
                <c:pt idx="102">
                  <c:v>-0.38116348953131363</c:v>
                </c:pt>
                <c:pt idx="103">
                  <c:v>0.2924454828352297</c:v>
                </c:pt>
                <c:pt idx="104">
                  <c:v>0.61300363892324283</c:v>
                </c:pt>
                <c:pt idx="105">
                  <c:v>1.0177338222005339</c:v>
                </c:pt>
                <c:pt idx="106">
                  <c:v>1.4783586385196092</c:v>
                </c:pt>
                <c:pt idx="107">
                  <c:v>1.9534334358535763</c:v>
                </c:pt>
                <c:pt idx="108">
                  <c:v>2.682197527953571</c:v>
                </c:pt>
                <c:pt idx="109">
                  <c:v>3.4236278455004459</c:v>
                </c:pt>
                <c:pt idx="110">
                  <c:v>2.8972982483634682</c:v>
                </c:pt>
                <c:pt idx="111">
                  <c:v>1.4511103332171056</c:v>
                </c:pt>
                <c:pt idx="112">
                  <c:v>0.57026747976468717</c:v>
                </c:pt>
                <c:pt idx="113">
                  <c:v>0.28284936007028316</c:v>
                </c:pt>
                <c:pt idx="114">
                  <c:v>-0.24404025652269179</c:v>
                </c:pt>
                <c:pt idx="115">
                  <c:v>-0.81001904889470877</c:v>
                </c:pt>
                <c:pt idx="116">
                  <c:v>-1.1305749911937806</c:v>
                </c:pt>
                <c:pt idx="117">
                  <c:v>-1.1810213400783522</c:v>
                </c:pt>
                <c:pt idx="118">
                  <c:v>-1.2554878530960005</c:v>
                </c:pt>
                <c:pt idx="119">
                  <c:v>-1.364445483459817</c:v>
                </c:pt>
                <c:pt idx="120">
                  <c:v>-1.5397848699721985</c:v>
                </c:pt>
                <c:pt idx="121">
                  <c:v>-1.9034312442440444</c:v>
                </c:pt>
                <c:pt idx="122">
                  <c:v>-1.4134128258036969</c:v>
                </c:pt>
                <c:pt idx="123">
                  <c:v>0.3201409548136061</c:v>
                </c:pt>
                <c:pt idx="124">
                  <c:v>1.3298374993846107</c:v>
                </c:pt>
                <c:pt idx="125">
                  <c:v>1.3313919866111139</c:v>
                </c:pt>
                <c:pt idx="126">
                  <c:v>3.9264571058540525E-2</c:v>
                </c:pt>
                <c:pt idx="127">
                  <c:v>9.3529030760250792E-2</c:v>
                </c:pt>
                <c:pt idx="128">
                  <c:v>-0.58276895455369715</c:v>
                </c:pt>
                <c:pt idx="129">
                  <c:v>-1.2779473056461581</c:v>
                </c:pt>
                <c:pt idx="130">
                  <c:v>-1.7762749808769538</c:v>
                </c:pt>
                <c:pt idx="131">
                  <c:v>-2.0772270928474827</c:v>
                </c:pt>
                <c:pt idx="132">
                  <c:v>-2.0821862142758008</c:v>
                </c:pt>
                <c:pt idx="133">
                  <c:v>-2.1277242513798287</c:v>
                </c:pt>
                <c:pt idx="134">
                  <c:v>-1.5266342978926772</c:v>
                </c:pt>
                <c:pt idx="135">
                  <c:v>-2.1041546971778158</c:v>
                </c:pt>
                <c:pt idx="136">
                  <c:v>-2.7953553144610419</c:v>
                </c:pt>
                <c:pt idx="137">
                  <c:v>-2.7853657205493239</c:v>
                </c:pt>
                <c:pt idx="138">
                  <c:v>-1.5917322021756699</c:v>
                </c:pt>
                <c:pt idx="139">
                  <c:v>-1.5160999840958702</c:v>
                </c:pt>
                <c:pt idx="140">
                  <c:v>-1.0814038856777051</c:v>
                </c:pt>
                <c:pt idx="141">
                  <c:v>-0.25223687159380154</c:v>
                </c:pt>
                <c:pt idx="142">
                  <c:v>0.20161421721215131</c:v>
                </c:pt>
                <c:pt idx="143">
                  <c:v>6.5193166040792352E-2</c:v>
                </c:pt>
                <c:pt idx="144">
                  <c:v>-0.47635369592722548</c:v>
                </c:pt>
                <c:pt idx="145">
                  <c:v>-0.38609392511952595</c:v>
                </c:pt>
                <c:pt idx="146">
                  <c:v>-0.97869346442590233</c:v>
                </c:pt>
                <c:pt idx="147">
                  <c:v>-1.2820614105015238</c:v>
                </c:pt>
                <c:pt idx="148">
                  <c:v>-1.4419396793910788</c:v>
                </c:pt>
                <c:pt idx="149">
                  <c:v>-1.6300528258271356</c:v>
                </c:pt>
                <c:pt idx="150">
                  <c:v>-1.799766978085088</c:v>
                </c:pt>
                <c:pt idx="151">
                  <c:v>-2.2104415745565964</c:v>
                </c:pt>
                <c:pt idx="152">
                  <c:v>-1.6162633291624744</c:v>
                </c:pt>
                <c:pt idx="153">
                  <c:v>-1.1136760363104361</c:v>
                </c:pt>
                <c:pt idx="154">
                  <c:v>-1.116586647990607</c:v>
                </c:pt>
                <c:pt idx="155">
                  <c:v>-0.40438681602284837</c:v>
                </c:pt>
                <c:pt idx="156">
                  <c:v>-4.4503654404266631E-2</c:v>
                </c:pt>
                <c:pt idx="157">
                  <c:v>-5.5077192362164969E-2</c:v>
                </c:pt>
                <c:pt idx="158">
                  <c:v>-0.4873678220762373</c:v>
                </c:pt>
                <c:pt idx="159">
                  <c:v>-0.41212335674699341</c:v>
                </c:pt>
                <c:pt idx="160">
                  <c:v>-0.22217432680731913</c:v>
                </c:pt>
                <c:pt idx="161">
                  <c:v>-0.47381495550935071</c:v>
                </c:pt>
                <c:pt idx="162">
                  <c:v>-0.99818848057708109</c:v>
                </c:pt>
                <c:pt idx="163">
                  <c:v>-1.2074338332422907</c:v>
                </c:pt>
                <c:pt idx="164">
                  <c:v>-2.1388218786428772</c:v>
                </c:pt>
                <c:pt idx="165">
                  <c:v>-3.3130264662894144</c:v>
                </c:pt>
                <c:pt idx="166">
                  <c:v>-3.673962373926464</c:v>
                </c:pt>
                <c:pt idx="167">
                  <c:v>-4.73946091033475</c:v>
                </c:pt>
                <c:pt idx="168">
                  <c:v>-4.9067429229179043</c:v>
                </c:pt>
                <c:pt idx="169">
                  <c:v>-5.4864127552821191</c:v>
                </c:pt>
                <c:pt idx="170">
                  <c:v>-5.3587654827469882</c:v>
                </c:pt>
                <c:pt idx="171">
                  <c:v>-5.4448729359166208</c:v>
                </c:pt>
                <c:pt idx="172">
                  <c:v>-5.5173989010306883</c:v>
                </c:pt>
                <c:pt idx="173">
                  <c:v>-5.3718207641551938</c:v>
                </c:pt>
                <c:pt idx="174">
                  <c:v>-4.8406473192539163</c:v>
                </c:pt>
                <c:pt idx="175">
                  <c:v>-4.3075357520221083</c:v>
                </c:pt>
                <c:pt idx="176">
                  <c:v>-3.6668437479438647</c:v>
                </c:pt>
                <c:pt idx="177">
                  <c:v>-3.0066139456202565</c:v>
                </c:pt>
                <c:pt idx="178">
                  <c:v>-2.4604895816796368</c:v>
                </c:pt>
                <c:pt idx="179">
                  <c:v>-1.6518607349627852</c:v>
                </c:pt>
                <c:pt idx="180">
                  <c:v>-0.97029735376649662</c:v>
                </c:pt>
                <c:pt idx="181">
                  <c:v>-4.2710519748172658E-2</c:v>
                </c:pt>
                <c:pt idx="182">
                  <c:v>0.91128315634766877</c:v>
                </c:pt>
                <c:pt idx="183">
                  <c:v>2.1028056017990968</c:v>
                </c:pt>
                <c:pt idx="184">
                  <c:v>2.9092956461904467</c:v>
                </c:pt>
                <c:pt idx="185">
                  <c:v>3.713638525875596</c:v>
                </c:pt>
                <c:pt idx="186">
                  <c:v>4.1290276815373081</c:v>
                </c:pt>
                <c:pt idx="187">
                  <c:v>4.4506722746689835</c:v>
                </c:pt>
                <c:pt idx="188">
                  <c:v>4.7416989506538334</c:v>
                </c:pt>
                <c:pt idx="189">
                  <c:v>5.1409857375790748</c:v>
                </c:pt>
                <c:pt idx="190">
                  <c:v>5.150907263469839</c:v>
                </c:pt>
                <c:pt idx="191">
                  <c:v>5.0195409790163419</c:v>
                </c:pt>
                <c:pt idx="192">
                  <c:v>4.5624983865889552</c:v>
                </c:pt>
                <c:pt idx="193">
                  <c:v>3.766941526182729</c:v>
                </c:pt>
                <c:pt idx="194">
                  <c:v>2.8949038728050605</c:v>
                </c:pt>
                <c:pt idx="195">
                  <c:v>1.5861940056373238</c:v>
                </c:pt>
                <c:pt idx="196">
                  <c:v>0.75597545539956268</c:v>
                </c:pt>
                <c:pt idx="197">
                  <c:v>-0.16178059497277206</c:v>
                </c:pt>
                <c:pt idx="198">
                  <c:v>-0.78439860571515452</c:v>
                </c:pt>
                <c:pt idx="199">
                  <c:v>-1.1865620391731171</c:v>
                </c:pt>
                <c:pt idx="200">
                  <c:v>-1.6990462218318974</c:v>
                </c:pt>
                <c:pt idx="201">
                  <c:v>-2.1446054839482569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853-93A3-72F1F5FE71D5}"/>
            </c:ext>
          </c:extLst>
        </c:ser>
        <c:ser>
          <c:idx val="5"/>
          <c:order val="7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0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  <c:pt idx="194">
                  <c:v>5.5536703684641573</c:v>
                </c:pt>
                <c:pt idx="195">
                  <c:v>5.019374505265513</c:v>
                </c:pt>
                <c:pt idx="196">
                  <c:v>4.6859280778849328</c:v>
                </c:pt>
                <c:pt idx="197">
                  <c:v>4.2156061280177557</c:v>
                </c:pt>
                <c:pt idx="198">
                  <c:v>3.6206362998560264</c:v>
                </c:pt>
                <c:pt idx="199">
                  <c:v>3.1874395164276534</c:v>
                </c:pt>
                <c:pt idx="200">
                  <c:v>3.1295793292126759</c:v>
                </c:pt>
                <c:pt idx="201">
                  <c:v>2.8643537027953236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8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0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  <c:pt idx="194">
                  <c:v>0.35685343257251223</c:v>
                </c:pt>
                <c:pt idx="195">
                  <c:v>0.18395039504151872</c:v>
                </c:pt>
                <c:pt idx="196">
                  <c:v>9.8628278609657477E-2</c:v>
                </c:pt>
                <c:pt idx="197">
                  <c:v>-7.3092977608091164E-2</c:v>
                </c:pt>
                <c:pt idx="198">
                  <c:v>-0.21162055438773586</c:v>
                </c:pt>
                <c:pt idx="199">
                  <c:v>-0.2547528168630751</c:v>
                </c:pt>
                <c:pt idx="200">
                  <c:v>-0.26917207857738812</c:v>
                </c:pt>
                <c:pt idx="201">
                  <c:v>-0.25803498557381671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6.5151695981747784</c:v>
                </c:pt>
                <c:pt idx="193">
                  <c:v>8.7704668346360251</c:v>
                </c:pt>
                <c:pt idx="194">
                  <c:v>8.7095978690818754</c:v>
                </c:pt>
                <c:pt idx="195">
                  <c:v>7.4069347985769687</c:v>
                </c:pt>
                <c:pt idx="196">
                  <c:v>8.0222187734674009</c:v>
                </c:pt>
                <c:pt idx="197">
                  <c:v>7.4656974611767595</c:v>
                </c:pt>
                <c:pt idx="198">
                  <c:v>6.7179669185468649</c:v>
                </c:pt>
                <c:pt idx="199">
                  <c:v>6.6484506775183396</c:v>
                </c:pt>
                <c:pt idx="200">
                  <c:v>7.3958493914938686</c:v>
                </c:pt>
                <c:pt idx="201">
                  <c:v>7.1478613457897069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6833018213148885"/>
          <c:h val="0.2020595008171148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0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13.606397854603046</c:v>
                </c:pt>
                <c:pt idx="205">
                  <c:v>12.945402374863662</c:v>
                </c:pt>
                <c:pt idx="206">
                  <c:v>11.947200511520379</c:v>
                </c:pt>
                <c:pt idx="207">
                  <c:v>10.968015715784432</c:v>
                </c:pt>
                <c:pt idx="208">
                  <c:v>9.8726939401114322</c:v>
                </c:pt>
                <c:pt idx="209">
                  <c:v>8.9341733839523698</c:v>
                </c:pt>
                <c:pt idx="210">
                  <c:v>7.9201226574630681</c:v>
                </c:pt>
                <c:pt idx="211">
                  <c:v>7.648479200281372</c:v>
                </c:pt>
                <c:pt idx="212">
                  <c:v>7.6131491309411814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0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5.2567341499760545</c:v>
                </c:pt>
                <c:pt idx="205">
                  <c:v>4.1695510445579629</c:v>
                </c:pt>
                <c:pt idx="206">
                  <c:v>2.6467401469713536</c:v>
                </c:pt>
                <c:pt idx="207">
                  <c:v>-0.63845329967662678</c:v>
                </c:pt>
                <c:pt idx="208">
                  <c:v>-0.56293028918720722</c:v>
                </c:pt>
                <c:pt idx="209">
                  <c:v>-0.97517880362207165</c:v>
                </c:pt>
                <c:pt idx="210">
                  <c:v>-1.096965273471497</c:v>
                </c:pt>
                <c:pt idx="211">
                  <c:v>-1.2388246419817648</c:v>
                </c:pt>
                <c:pt idx="212">
                  <c:v>-0.59536017113168782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0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8.8827855355579004</c:v>
                </c:pt>
                <c:pt idx="205">
                  <c:v>7.6692930002719919</c:v>
                </c:pt>
                <c:pt idx="206">
                  <c:v>7.0412619090202782</c:v>
                </c:pt>
                <c:pt idx="207">
                  <c:v>6.0086196473395859</c:v>
                </c:pt>
                <c:pt idx="208">
                  <c:v>5.900403067300303</c:v>
                </c:pt>
                <c:pt idx="209">
                  <c:v>5.5413183176059135</c:v>
                </c:pt>
                <c:pt idx="210">
                  <c:v>5.4086214678907822</c:v>
                </c:pt>
                <c:pt idx="211">
                  <c:v>4.6586074246393281</c:v>
                </c:pt>
                <c:pt idx="212">
                  <c:v>4.0128214938766575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0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8.8424728622903359</c:v>
                </c:pt>
                <c:pt idx="205">
                  <c:v>7.3684446038453189</c:v>
                </c:pt>
                <c:pt idx="206">
                  <c:v>6.4146558721726024</c:v>
                </c:pt>
                <c:pt idx="207">
                  <c:v>3.3272870713512077</c:v>
                </c:pt>
                <c:pt idx="208">
                  <c:v>3.5052447176689299</c:v>
                </c:pt>
                <c:pt idx="209">
                  <c:v>3.2940287962949526</c:v>
                </c:pt>
                <c:pt idx="210">
                  <c:v>2.5341188664400534</c:v>
                </c:pt>
                <c:pt idx="211">
                  <c:v>2.5849560734935153</c:v>
                </c:pt>
                <c:pt idx="212">
                  <c:v>3.0513513950311903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0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19.074364334712484</c:v>
                </c:pt>
                <c:pt idx="205">
                  <c:v>7.1666552752845547</c:v>
                </c:pt>
                <c:pt idx="206">
                  <c:v>11.686959367094914</c:v>
                </c:pt>
                <c:pt idx="207">
                  <c:v>-4.4834379072920143</c:v>
                </c:pt>
                <c:pt idx="208">
                  <c:v>3.9229940470971485</c:v>
                </c:pt>
                <c:pt idx="209">
                  <c:v>9.9439233517974088</c:v>
                </c:pt>
                <c:pt idx="210">
                  <c:v>3.1614857234297773</c:v>
                </c:pt>
                <c:pt idx="211">
                  <c:v>7.9813268489290863</c:v>
                </c:pt>
                <c:pt idx="212">
                  <c:v>11.352575075320019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  <c:pt idx="206">
                  <c:v>4.29</c:v>
                </c:pt>
                <c:pt idx="207">
                  <c:v>4.2300000000000004</c:v>
                </c:pt>
                <c:pt idx="208">
                  <c:v>4.2</c:v>
                </c:pt>
                <c:pt idx="209">
                  <c:v>4.24</c:v>
                </c:pt>
                <c:pt idx="210">
                  <c:v>4.22</c:v>
                </c:pt>
                <c:pt idx="211">
                  <c:v>4.3499999999999996</c:v>
                </c:pt>
                <c:pt idx="212">
                  <c:v>4.72</c:v>
                </c:pt>
                <c:pt idx="213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  <c:pt idx="213">
                  <c:v>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  <c:pt idx="213">
                  <c:v>13.22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  <c:pt idx="213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original'!$J$8:$J$1993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  <c:pt idx="207" formatCode="0.00">
                  <c:v>1008.72</c:v>
                </c:pt>
                <c:pt idx="208" formatCode="0.00">
                  <c:v>1045.98</c:v>
                </c:pt>
                <c:pt idx="209" formatCode="0.00">
                  <c:v>922.12</c:v>
                </c:pt>
                <c:pt idx="210" formatCode="0.00">
                  <c:v>1032.5</c:v>
                </c:pt>
                <c:pt idx="211" formatCode="0.00">
                  <c:v>1059.8800000000001</c:v>
                </c:pt>
                <c:pt idx="212" formatCode="0.00">
                  <c:v>1051.22</c:v>
                </c:pt>
                <c:pt idx="213" formatCode="0.00">
                  <c:v>948.96</c:v>
                </c:pt>
                <c:pt idx="214" formatCode="0.00">
                  <c:v>970.09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original'!$L$8:$L$1993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  <c:pt idx="207" formatCode="0.00">
                  <c:v>355.14</c:v>
                </c:pt>
                <c:pt idx="208" formatCode="0.00">
                  <c:v>422.27</c:v>
                </c:pt>
                <c:pt idx="209" formatCode="0.00">
                  <c:v>339.68</c:v>
                </c:pt>
                <c:pt idx="210" formatCode="0.00">
                  <c:v>344.02</c:v>
                </c:pt>
                <c:pt idx="211" formatCode="0.00">
                  <c:v>352.73</c:v>
                </c:pt>
                <c:pt idx="212" formatCode="0.00">
                  <c:v>308.31</c:v>
                </c:pt>
                <c:pt idx="213" formatCode="0.00">
                  <c:v>378.64</c:v>
                </c:pt>
                <c:pt idx="214" formatCode="0.00">
                  <c:v>388.17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original'!$P$8:$P$1993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  <c:pt idx="207" formatCode="0.00">
                  <c:v>524.02</c:v>
                </c:pt>
                <c:pt idx="208" formatCode="0.00">
                  <c:v>582.09</c:v>
                </c:pt>
                <c:pt idx="209" formatCode="0.00">
                  <c:v>545.42999999999995</c:v>
                </c:pt>
                <c:pt idx="210" formatCode="0.00">
                  <c:v>552.9</c:v>
                </c:pt>
                <c:pt idx="211" formatCode="0.00">
                  <c:v>572.17999999999995</c:v>
                </c:pt>
                <c:pt idx="212" formatCode="0.00">
                  <c:v>531.47</c:v>
                </c:pt>
                <c:pt idx="213" formatCode="0.00">
                  <c:v>590.92999999999995</c:v>
                </c:pt>
                <c:pt idx="214" formatCode="0.00">
                  <c:v>583.02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original'!$N$8:$N$1993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  <c:pt idx="207" formatCode="0.00">
                  <c:v>378.52</c:v>
                </c:pt>
                <c:pt idx="208" formatCode="0.00">
                  <c:v>462.48</c:v>
                </c:pt>
                <c:pt idx="209" formatCode="0.00">
                  <c:v>414.24</c:v>
                </c:pt>
                <c:pt idx="210" formatCode="0.00">
                  <c:v>451.43</c:v>
                </c:pt>
                <c:pt idx="211" formatCode="0.00">
                  <c:v>573.11</c:v>
                </c:pt>
                <c:pt idx="212" formatCode="0.00">
                  <c:v>435.67</c:v>
                </c:pt>
                <c:pt idx="213" formatCode="0.00">
                  <c:v>489.13</c:v>
                </c:pt>
                <c:pt idx="214" formatCode="0.00">
                  <c:v>543.33000000000004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original'!$H$8:$H$1993</c:f>
              <c:numCache>
                <c:formatCode>0.0</c:formatCode>
                <c:ptCount val="19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  <c:pt idx="207">
                  <c:v>2266.4</c:v>
                </c:pt>
                <c:pt idx="208">
                  <c:v>2512.8200000000002</c:v>
                </c:pt>
                <c:pt idx="209">
                  <c:v>2221.4699999999998</c:v>
                </c:pt>
                <c:pt idx="210">
                  <c:v>2380.85</c:v>
                </c:pt>
                <c:pt idx="211">
                  <c:v>2557.9</c:v>
                </c:pt>
                <c:pt idx="212">
                  <c:v>2326.67</c:v>
                </c:pt>
                <c:pt idx="213">
                  <c:v>2407.66</c:v>
                </c:pt>
                <c:pt idx="214">
                  <c:v>2484.61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6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original'!$X$8:$X$1993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  <c:pt idx="207" formatCode="0.00">
                  <c:v>2321.9299999999998</c:v>
                </c:pt>
                <c:pt idx="208" formatCode="0.00">
                  <c:v>2877.61</c:v>
                </c:pt>
                <c:pt idx="209" formatCode="0.00">
                  <c:v>2791.69</c:v>
                </c:pt>
                <c:pt idx="210" formatCode="0.00">
                  <c:v>2856.89</c:v>
                </c:pt>
                <c:pt idx="211" formatCode="0.00">
                  <c:v>2725.47</c:v>
                </c:pt>
                <c:pt idx="212" formatCode="0.00">
                  <c:v>2582.6</c:v>
                </c:pt>
                <c:pt idx="213" formatCode="0.00">
                  <c:v>2679.85</c:v>
                </c:pt>
                <c:pt idx="214" formatCode="0.00">
                  <c:v>2734.38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original'!$T$8:$T$1993</c:f>
              <c:numCache>
                <c:formatCode>0.0</c:formatCode>
                <c:ptCount val="19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  <c:pt idx="207">
                  <c:v>80.66</c:v>
                </c:pt>
                <c:pt idx="208">
                  <c:v>84.08</c:v>
                </c:pt>
                <c:pt idx="209">
                  <c:v>69.11</c:v>
                </c:pt>
                <c:pt idx="210">
                  <c:v>79.44</c:v>
                </c:pt>
                <c:pt idx="211">
                  <c:v>83.48</c:v>
                </c:pt>
                <c:pt idx="212">
                  <c:v>80.11</c:v>
                </c:pt>
                <c:pt idx="213">
                  <c:v>81.510000000000005</c:v>
                </c:pt>
                <c:pt idx="214">
                  <c:v>81.84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original'!$V$8:$V$1993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  <c:pt idx="207" formatCode="0.00">
                  <c:v>3152.6</c:v>
                </c:pt>
                <c:pt idx="208" formatCode="0.00">
                  <c:v>3344.86</c:v>
                </c:pt>
                <c:pt idx="209" formatCode="0.00">
                  <c:v>3308.01</c:v>
                </c:pt>
                <c:pt idx="210" formatCode="0.00">
                  <c:v>2583.3200000000002</c:v>
                </c:pt>
                <c:pt idx="211" formatCode="0.00">
                  <c:v>2925.02</c:v>
                </c:pt>
                <c:pt idx="212" formatCode="0.00">
                  <c:v>2912.67</c:v>
                </c:pt>
                <c:pt idx="213" formatCode="0.00">
                  <c:v>2936.48</c:v>
                </c:pt>
                <c:pt idx="214" formatCode="0.00">
                  <c:v>3251.04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original'!$R$8:$R$1993</c:f>
              <c:numCache>
                <c:formatCode>0.0</c:formatCode>
                <c:ptCount val="19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  <c:pt idx="207">
                  <c:v>5555.19</c:v>
                </c:pt>
                <c:pt idx="208">
                  <c:v>6306.55</c:v>
                </c:pt>
                <c:pt idx="209">
                  <c:v>6168.81</c:v>
                </c:pt>
                <c:pt idx="210">
                  <c:v>5519.65</c:v>
                </c:pt>
                <c:pt idx="211">
                  <c:v>5733.97</c:v>
                </c:pt>
                <c:pt idx="212">
                  <c:v>5575.38</c:v>
                </c:pt>
                <c:pt idx="213">
                  <c:v>5697.84</c:v>
                </c:pt>
                <c:pt idx="214">
                  <c:v>6067.26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original'!$AB$8:$AB$1993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  <c:pt idx="207" formatCode="0.00">
                  <c:v>1109.8599999999999</c:v>
                </c:pt>
                <c:pt idx="208" formatCode="0.00">
                  <c:v>1414.46</c:v>
                </c:pt>
                <c:pt idx="209" formatCode="0.00">
                  <c:v>1063.28</c:v>
                </c:pt>
                <c:pt idx="210" formatCode="0.00">
                  <c:v>1290</c:v>
                </c:pt>
                <c:pt idx="211" formatCode="0.00">
                  <c:v>1095.69</c:v>
                </c:pt>
                <c:pt idx="212" formatCode="0.00">
                  <c:v>1036.95</c:v>
                </c:pt>
                <c:pt idx="213" formatCode="0.00">
                  <c:v>996.2</c:v>
                </c:pt>
                <c:pt idx="214" formatCode="0.00">
                  <c:v>706.15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original'!$AD$8:$AD$1993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  <c:pt idx="207" formatCode="0.00">
                  <c:v>444.42</c:v>
                </c:pt>
                <c:pt idx="208" formatCode="0.00">
                  <c:v>512.92999999999995</c:v>
                </c:pt>
                <c:pt idx="209" formatCode="0.00">
                  <c:v>479.86</c:v>
                </c:pt>
                <c:pt idx="210" formatCode="0.00">
                  <c:v>548.19000000000005</c:v>
                </c:pt>
                <c:pt idx="211" formatCode="0.00">
                  <c:v>461.78</c:v>
                </c:pt>
                <c:pt idx="212" formatCode="0.00">
                  <c:v>474.53</c:v>
                </c:pt>
                <c:pt idx="213" formatCode="0.00">
                  <c:v>493.39</c:v>
                </c:pt>
                <c:pt idx="214" formatCode="0.00">
                  <c:v>438.98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original'!$Z$8:$Z$1993</c:f>
              <c:numCache>
                <c:formatCode>0.0</c:formatCode>
                <c:ptCount val="19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  <c:pt idx="207">
                  <c:v>1554.28</c:v>
                </c:pt>
                <c:pt idx="208">
                  <c:v>1927.3899999999999</c:v>
                </c:pt>
                <c:pt idx="209">
                  <c:v>1543.14</c:v>
                </c:pt>
                <c:pt idx="210">
                  <c:v>1838.19</c:v>
                </c:pt>
                <c:pt idx="211">
                  <c:v>1557.47</c:v>
                </c:pt>
                <c:pt idx="212">
                  <c:v>1511.48</c:v>
                </c:pt>
                <c:pt idx="213">
                  <c:v>1489.59</c:v>
                </c:pt>
                <c:pt idx="214">
                  <c:v>1145.1300000000001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87231502604231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original'!$AF$8:$AF$1993</c:f>
              <c:numCache>
                <c:formatCode>0.0</c:formatCode>
                <c:ptCount val="19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  <c:pt idx="207" formatCode="0.00">
                  <c:v>335.14</c:v>
                </c:pt>
                <c:pt idx="208" formatCode="0.00">
                  <c:v>410.1</c:v>
                </c:pt>
                <c:pt idx="209" formatCode="0.00">
                  <c:v>433.7</c:v>
                </c:pt>
                <c:pt idx="210" formatCode="0.00">
                  <c:v>417.11</c:v>
                </c:pt>
                <c:pt idx="211" formatCode="0.00">
                  <c:v>492.29</c:v>
                </c:pt>
                <c:pt idx="212" formatCode="0.00">
                  <c:v>410.75</c:v>
                </c:pt>
                <c:pt idx="213" formatCode="0.00">
                  <c:v>445.63</c:v>
                </c:pt>
                <c:pt idx="214" formatCode="0.00">
                  <c:v>419.2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original'!$BO$8:$BO$1993</c:f>
              <c:numCache>
                <c:formatCode>0.0</c:formatCode>
                <c:ptCount val="19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  <c:pt idx="207">
                  <c:v>15711.59</c:v>
                </c:pt>
                <c:pt idx="208">
                  <c:v>17923.54</c:v>
                </c:pt>
                <c:pt idx="209">
                  <c:v>17421.91</c:v>
                </c:pt>
                <c:pt idx="210">
                  <c:v>18176.150000000001</c:v>
                </c:pt>
                <c:pt idx="211">
                  <c:v>17587.38</c:v>
                </c:pt>
                <c:pt idx="212">
                  <c:v>16895.689999999999</c:v>
                </c:pt>
                <c:pt idx="213">
                  <c:v>18959.52</c:v>
                </c:pt>
                <c:pt idx="214">
                  <c:v>17348.64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original'!$BN$8:$BN$1993</c:f>
              <c:numCache>
                <c:formatCode>0.0</c:formatCode>
                <c:ptCount val="1986"/>
                <c:pt idx="0">
                  <c:v>0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  <c:pt idx="207">
                  <c:v>10.92</c:v>
                </c:pt>
                <c:pt idx="208">
                  <c:v>10.85</c:v>
                </c:pt>
                <c:pt idx="209">
                  <c:v>10.74</c:v>
                </c:pt>
                <c:pt idx="210">
                  <c:v>10.4</c:v>
                </c:pt>
                <c:pt idx="211">
                  <c:v>9.43</c:v>
                </c:pt>
                <c:pt idx="212">
                  <c:v>8.9</c:v>
                </c:pt>
                <c:pt idx="213">
                  <c:v>8.64</c:v>
                </c:pt>
                <c:pt idx="214">
                  <c:v>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original'!$BQ$8:$BQ$1993</c:f>
              <c:numCache>
                <c:formatCode>0.0</c:formatCode>
                <c:ptCount val="19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  <c:pt idx="207">
                  <c:v>3174.25</c:v>
                </c:pt>
                <c:pt idx="208">
                  <c:v>4110.24</c:v>
                </c:pt>
                <c:pt idx="209">
                  <c:v>3815.1</c:v>
                </c:pt>
                <c:pt idx="210">
                  <c:v>3543.34</c:v>
                </c:pt>
                <c:pt idx="211">
                  <c:v>3050.07</c:v>
                </c:pt>
                <c:pt idx="212">
                  <c:v>4399.01</c:v>
                </c:pt>
                <c:pt idx="213">
                  <c:v>3857.23</c:v>
                </c:pt>
                <c:pt idx="214">
                  <c:v>3632.56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original'!$BP$8:$BP$1993</c:f>
              <c:numCache>
                <c:formatCode>0.0</c:formatCode>
                <c:ptCount val="1986"/>
                <c:pt idx="0">
                  <c:v>0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  <c:pt idx="207">
                  <c:v>10.84</c:v>
                </c:pt>
                <c:pt idx="208">
                  <c:v>10.89</c:v>
                </c:pt>
                <c:pt idx="209">
                  <c:v>10.67</c:v>
                </c:pt>
                <c:pt idx="210">
                  <c:v>9.9600000000000009</c:v>
                </c:pt>
                <c:pt idx="211">
                  <c:v>8.99</c:v>
                </c:pt>
                <c:pt idx="212">
                  <c:v>8.7799999999999994</c:v>
                </c:pt>
                <c:pt idx="213">
                  <c:v>8.65</c:v>
                </c:pt>
                <c:pt idx="214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original'!$Q$8:$Q$1993</c:f>
              <c:numCache>
                <c:formatCode>0.0</c:formatCode>
                <c:ptCount val="1986"/>
                <c:pt idx="0">
                  <c:v>0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  <c:pt idx="207">
                  <c:v>16.37</c:v>
                </c:pt>
                <c:pt idx="208">
                  <c:v>16.09</c:v>
                </c:pt>
                <c:pt idx="209">
                  <c:v>15.8</c:v>
                </c:pt>
                <c:pt idx="210">
                  <c:v>15.75</c:v>
                </c:pt>
                <c:pt idx="211">
                  <c:v>14.39</c:v>
                </c:pt>
                <c:pt idx="212">
                  <c:v>14.28</c:v>
                </c:pt>
                <c:pt idx="213">
                  <c:v>13.99</c:v>
                </c:pt>
                <c:pt idx="214">
                  <c:v>13.22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original'!$W$8:$W$1993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  <c:pt idx="207" formatCode="0.00">
                  <c:v>21</c:v>
                </c:pt>
                <c:pt idx="208" formatCode="0.00">
                  <c:v>19.91</c:v>
                </c:pt>
                <c:pt idx="209" formatCode="0.00">
                  <c:v>19.73</c:v>
                </c:pt>
                <c:pt idx="210" formatCode="0.00">
                  <c:v>18.55</c:v>
                </c:pt>
                <c:pt idx="211" formatCode="0.00">
                  <c:v>17.61</c:v>
                </c:pt>
                <c:pt idx="212" formatCode="0.00">
                  <c:v>17.739999999999998</c:v>
                </c:pt>
                <c:pt idx="213" formatCode="0.00">
                  <c:v>17.37</c:v>
                </c:pt>
                <c:pt idx="214" formatCode="0.00">
                  <c:v>16.57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original'!$S$8:$S$1993</c:f>
              <c:numCache>
                <c:formatCode>0.0</c:formatCode>
                <c:ptCount val="19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  <c:pt idx="207">
                  <c:v>30.6</c:v>
                </c:pt>
                <c:pt idx="208">
                  <c:v>29.84</c:v>
                </c:pt>
                <c:pt idx="209">
                  <c:v>30.08</c:v>
                </c:pt>
                <c:pt idx="210">
                  <c:v>30.29</c:v>
                </c:pt>
                <c:pt idx="211">
                  <c:v>29.62</c:v>
                </c:pt>
                <c:pt idx="212">
                  <c:v>30.46</c:v>
                </c:pt>
                <c:pt idx="213">
                  <c:v>29.34</c:v>
                </c:pt>
                <c:pt idx="214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original'!$U$8:$U$1993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  <c:pt idx="207" formatCode="0.00">
                  <c:v>12.59</c:v>
                </c:pt>
                <c:pt idx="208" formatCode="0.00">
                  <c:v>12.46</c:v>
                </c:pt>
                <c:pt idx="209" formatCode="0.00">
                  <c:v>12.19</c:v>
                </c:pt>
                <c:pt idx="210" formatCode="0.00">
                  <c:v>12.2</c:v>
                </c:pt>
                <c:pt idx="211" formatCode="0.00">
                  <c:v>10.95</c:v>
                </c:pt>
                <c:pt idx="212" formatCode="0.00">
                  <c:v>10.76</c:v>
                </c:pt>
                <c:pt idx="213" formatCode="0.00">
                  <c:v>10.48</c:v>
                </c:pt>
                <c:pt idx="214" formatCode="0.0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6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original'!$BS$8:$BS$1993</c:f>
              <c:numCache>
                <c:formatCode>0.0</c:formatCode>
                <c:ptCount val="19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  <c:pt idx="207">
                  <c:v>435</c:v>
                </c:pt>
                <c:pt idx="208">
                  <c:v>486.95</c:v>
                </c:pt>
                <c:pt idx="209">
                  <c:v>415.41</c:v>
                </c:pt>
                <c:pt idx="210">
                  <c:v>464.33</c:v>
                </c:pt>
                <c:pt idx="211">
                  <c:v>646.41999999999996</c:v>
                </c:pt>
                <c:pt idx="212">
                  <c:v>549.34</c:v>
                </c:pt>
                <c:pt idx="213">
                  <c:v>612.22</c:v>
                </c:pt>
                <c:pt idx="214">
                  <c:v>785.87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original'!$BR$8:$BR$1993</c:f>
              <c:numCache>
                <c:formatCode>0.0</c:formatCode>
                <c:ptCount val="1986"/>
                <c:pt idx="0">
                  <c:v>0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  <c:pt idx="207">
                  <c:v>9.82</c:v>
                </c:pt>
                <c:pt idx="208">
                  <c:v>9.8000000000000007</c:v>
                </c:pt>
                <c:pt idx="209">
                  <c:v>8.7200000000000006</c:v>
                </c:pt>
                <c:pt idx="210">
                  <c:v>7.72</c:v>
                </c:pt>
                <c:pt idx="211">
                  <c:v>7.7</c:v>
                </c:pt>
                <c:pt idx="212">
                  <c:v>7.94</c:v>
                </c:pt>
                <c:pt idx="213">
                  <c:v>8.3000000000000007</c:v>
                </c:pt>
                <c:pt idx="214">
                  <c:v>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original'!$BU$8:$BU$1993</c:f>
              <c:numCache>
                <c:formatCode>0.0</c:formatCode>
                <c:ptCount val="19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  <c:pt idx="207">
                  <c:v>51.61</c:v>
                </c:pt>
                <c:pt idx="208">
                  <c:v>104.1</c:v>
                </c:pt>
                <c:pt idx="209">
                  <c:v>244.48</c:v>
                </c:pt>
                <c:pt idx="210">
                  <c:v>84.16</c:v>
                </c:pt>
                <c:pt idx="211">
                  <c:v>5</c:v>
                </c:pt>
                <c:pt idx="214">
                  <c:v>38.04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original'!$BT$8:$BT$1993</c:f>
              <c:numCache>
                <c:formatCode>0.0</c:formatCode>
                <c:ptCount val="1986"/>
                <c:pt idx="0">
                  <c:v>0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  <c:pt idx="207">
                  <c:v>6.31</c:v>
                </c:pt>
                <c:pt idx="208">
                  <c:v>6.71</c:v>
                </c:pt>
                <c:pt idx="209">
                  <c:v>6.26</c:v>
                </c:pt>
                <c:pt idx="210">
                  <c:v>6.61</c:v>
                </c:pt>
                <c:pt idx="211">
                  <c:v>6.51</c:v>
                </c:pt>
                <c:pt idx="214">
                  <c:v>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  <c:pt idx="206">
                  <c:v>15.070269678785738</c:v>
                </c:pt>
                <c:pt idx="207">
                  <c:v>13.8322344616805</c:v>
                </c:pt>
                <c:pt idx="208">
                  <c:v>14.034345365906363</c:v>
                </c:pt>
                <c:pt idx="209">
                  <c:v>14.801110947770756</c:v>
                </c:pt>
                <c:pt idx="210">
                  <c:v>14.19996387661754</c:v>
                </c:pt>
                <c:pt idx="211">
                  <c:v>15.235137943928446</c:v>
                </c:pt>
                <c:pt idx="212">
                  <c:v>12.896327222282215</c:v>
                </c:pt>
                <c:pt idx="213">
                  <c:v>12.974306108403329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  <c:pt idx="206">
                  <c:v>1.8490345923049771</c:v>
                </c:pt>
                <c:pt idx="207">
                  <c:v>2.0972173096361852</c:v>
                </c:pt>
                <c:pt idx="208">
                  <c:v>1.9709810170742801</c:v>
                </c:pt>
                <c:pt idx="209">
                  <c:v>1.9463424407249512</c:v>
                </c:pt>
                <c:pt idx="210">
                  <c:v>1.8905853629930804</c:v>
                </c:pt>
                <c:pt idx="211">
                  <c:v>1.8180546446208532</c:v>
                </c:pt>
                <c:pt idx="212">
                  <c:v>1.9610911839711587</c:v>
                </c:pt>
                <c:pt idx="213">
                  <c:v>1.7872683439252035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  <c:pt idx="206">
                  <c:v>8.8669992057889147</c:v>
                </c:pt>
                <c:pt idx="207">
                  <c:v>8.8860214420451928</c:v>
                </c:pt>
                <c:pt idx="208">
                  <c:v>9.5264324974003696</c:v>
                </c:pt>
                <c:pt idx="209">
                  <c:v>9.0150904088875823</c:v>
                </c:pt>
                <c:pt idx="210">
                  <c:v>8.6232999726337987</c:v>
                </c:pt>
                <c:pt idx="211">
                  <c:v>8.6710196117197533</c:v>
                </c:pt>
                <c:pt idx="212">
                  <c:v>9.3634398129303964</c:v>
                </c:pt>
                <c:pt idx="213">
                  <c:v>8.8510930890562296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  <c:pt idx="206">
                  <c:v>3.0496713731027181</c:v>
                </c:pt>
                <c:pt idx="207">
                  <c:v>3.3423153270031283</c:v>
                </c:pt>
                <c:pt idx="208">
                  <c:v>3.3788567029939642</c:v>
                </c:pt>
                <c:pt idx="209">
                  <c:v>3.3371140559044044</c:v>
                </c:pt>
                <c:pt idx="210">
                  <c:v>3.7686032292114624</c:v>
                </c:pt>
                <c:pt idx="211">
                  <c:v>3.2525402828935777</c:v>
                </c:pt>
                <c:pt idx="212">
                  <c:v>3.6344565677878107</c:v>
                </c:pt>
                <c:pt idx="213">
                  <c:v>3.88809809185345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  <c:pt idx="213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  <c:pt idx="206">
                  <c:v>8.7774729577206188</c:v>
                </c:pt>
                <c:pt idx="207">
                  <c:v>9.0847159064781859</c:v>
                </c:pt>
                <c:pt idx="208">
                  <c:v>8.9287956186039121</c:v>
                </c:pt>
                <c:pt idx="209">
                  <c:v>9.6012083193680748</c:v>
                </c:pt>
                <c:pt idx="210">
                  <c:v>8.3703832946457677</c:v>
                </c:pt>
                <c:pt idx="211">
                  <c:v>8.2174352241461559</c:v>
                </c:pt>
                <c:pt idx="212">
                  <c:v>8.1695861063139716</c:v>
                </c:pt>
                <c:pt idx="213">
                  <c:v>7.4677328151422548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  <c:pt idx="206">
                  <c:v>0.44430451523710263</c:v>
                </c:pt>
                <c:pt idx="207">
                  <c:v>0.39783196835036583</c:v>
                </c:pt>
                <c:pt idx="208">
                  <c:v>0.33699024609284445</c:v>
                </c:pt>
                <c:pt idx="209">
                  <c:v>0.43594024983468155</c:v>
                </c:pt>
                <c:pt idx="210">
                  <c:v>0.43123308981386371</c:v>
                </c:pt>
                <c:pt idx="211">
                  <c:v>0.43766534299007426</c:v>
                </c:pt>
                <c:pt idx="212">
                  <c:v>0.41972105218819766</c:v>
                </c:pt>
                <c:pt idx="213">
                  <c:v>0.39657044530809626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  <c:pt idx="206">
                  <c:v>7.1448922539103075</c:v>
                </c:pt>
                <c:pt idx="207">
                  <c:v>6.6085190159437417</c:v>
                </c:pt>
                <c:pt idx="208">
                  <c:v>6.5368591186955012</c:v>
                </c:pt>
                <c:pt idx="209">
                  <c:v>5.7098736332919664</c:v>
                </c:pt>
                <c:pt idx="210">
                  <c:v>5.5858277947041914</c:v>
                </c:pt>
                <c:pt idx="211">
                  <c:v>5.6212005639077516</c:v>
                </c:pt>
                <c:pt idx="212">
                  <c:v>5.4010485376914765</c:v>
                </c:pt>
                <c:pt idx="213">
                  <c:v>5.3583330861047651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  <c:pt idx="213">
                  <c:v>13.22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  <c:pt idx="206">
                  <c:v>4.691419950073346</c:v>
                </c:pt>
                <c:pt idx="207">
                  <c:v>4.762837516019073</c:v>
                </c:pt>
                <c:pt idx="208">
                  <c:v>4.5545321876174549</c:v>
                </c:pt>
                <c:pt idx="209">
                  <c:v>4.6598012175019985</c:v>
                </c:pt>
                <c:pt idx="210">
                  <c:v>4.6431417619601021</c:v>
                </c:pt>
                <c:pt idx="211">
                  <c:v>4.7543225844867285</c:v>
                </c:pt>
                <c:pt idx="212">
                  <c:v>4.5142287475077039</c:v>
                </c:pt>
                <c:pt idx="213">
                  <c:v>4.4399151188074715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  <c:pt idx="206">
                  <c:v>2.1273417916977642</c:v>
                </c:pt>
                <c:pt idx="207">
                  <c:v>1.9932892149487129</c:v>
                </c:pt>
                <c:pt idx="208">
                  <c:v>2.3415541039698278</c:v>
                </c:pt>
                <c:pt idx="209">
                  <c:v>2.1650968615866697</c:v>
                </c:pt>
                <c:pt idx="210">
                  <c:v>2.2711415308160028</c:v>
                </c:pt>
                <c:pt idx="211">
                  <c:v>2.3828847884192976</c:v>
                </c:pt>
                <c:pt idx="212">
                  <c:v>2.5934946528910641</c:v>
                </c:pt>
                <c:pt idx="213">
                  <c:v>3.0092592107446312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  <c:pt idx="213">
                  <c:v>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0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6.5151695981747784</c:v>
                </c:pt>
                <c:pt idx="205">
                  <c:v>8.7704668346360251</c:v>
                </c:pt>
                <c:pt idx="206">
                  <c:v>8.7095978690818754</c:v>
                </c:pt>
                <c:pt idx="207">
                  <c:v>7.4069347985769687</c:v>
                </c:pt>
                <c:pt idx="208">
                  <c:v>8.0222187734674009</c:v>
                </c:pt>
                <c:pt idx="209">
                  <c:v>7.4656974611767595</c:v>
                </c:pt>
                <c:pt idx="210">
                  <c:v>6.7179669185468649</c:v>
                </c:pt>
                <c:pt idx="211">
                  <c:v>6.6484506775183396</c:v>
                </c:pt>
                <c:pt idx="212">
                  <c:v>7.3958493914938686</c:v>
                </c:pt>
                <c:pt idx="213">
                  <c:v>7.1478613457897069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0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4.8138236079929158</c:v>
                </c:pt>
                <c:pt idx="205">
                  <c:v>6.1230726142554204</c:v>
                </c:pt>
                <c:pt idx="206">
                  <c:v>6.391971383368201</c:v>
                </c:pt>
                <c:pt idx="207">
                  <c:v>5.3329103351999407</c:v>
                </c:pt>
                <c:pt idx="208">
                  <c:v>4.6620926238867639</c:v>
                </c:pt>
                <c:pt idx="209">
                  <c:v>2.6978574208210517</c:v>
                </c:pt>
                <c:pt idx="210">
                  <c:v>3.9452122455156053</c:v>
                </c:pt>
                <c:pt idx="211">
                  <c:v>4.5459281900656663</c:v>
                </c:pt>
                <c:pt idx="212">
                  <c:v>5.233863665613228</c:v>
                </c:pt>
                <c:pt idx="213">
                  <c:v>5.5636983258777377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0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  <c:pt idx="206">
                  <c:v>-20.840664199746428</c:v>
                </c:pt>
                <c:pt idx="207">
                  <c:v>-17.592292899130172</c:v>
                </c:pt>
                <c:pt idx="208">
                  <c:v>-16.052715581285099</c:v>
                </c:pt>
                <c:pt idx="209">
                  <c:v>-13.941074675424204</c:v>
                </c:pt>
                <c:pt idx="210">
                  <c:v>-10.879689157136454</c:v>
                </c:pt>
                <c:pt idx="211">
                  <c:v>-8.8991959616130458</c:v>
                </c:pt>
                <c:pt idx="212">
                  <c:v>-6.8148142756048458</c:v>
                </c:pt>
                <c:pt idx="213">
                  <c:v>-4.7243004426445196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original'!$Y$8:$Y$1993</c:f>
              <c:numCache>
                <c:formatCode>0.0</c:formatCode>
                <c:ptCount val="1986"/>
                <c:pt idx="0">
                  <c:v>0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  <c:pt idx="207">
                  <c:v>6.82</c:v>
                </c:pt>
                <c:pt idx="208">
                  <c:v>6.76</c:v>
                </c:pt>
                <c:pt idx="209">
                  <c:v>6.9</c:v>
                </c:pt>
                <c:pt idx="210">
                  <c:v>6.82</c:v>
                </c:pt>
                <c:pt idx="211">
                  <c:v>6.91</c:v>
                </c:pt>
                <c:pt idx="212">
                  <c:v>7.14</c:v>
                </c:pt>
                <c:pt idx="213">
                  <c:v>7.11</c:v>
                </c:pt>
                <c:pt idx="214">
                  <c:v>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original'!$AC$8:$AC$1993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  <c:pt idx="207" formatCode="0.00">
                  <c:v>7.44</c:v>
                </c:pt>
                <c:pt idx="208" formatCode="0.00">
                  <c:v>7.49</c:v>
                </c:pt>
                <c:pt idx="209" formatCode="0.00">
                  <c:v>7.53</c:v>
                </c:pt>
                <c:pt idx="210" formatCode="0.00">
                  <c:v>7.26</c:v>
                </c:pt>
                <c:pt idx="211" formatCode="0.00">
                  <c:v>7.66</c:v>
                </c:pt>
                <c:pt idx="212" formatCode="0.00">
                  <c:v>7.59</c:v>
                </c:pt>
                <c:pt idx="213" formatCode="0.00">
                  <c:v>7.83</c:v>
                </c:pt>
                <c:pt idx="214" formatCode="0.00">
                  <c:v>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original'!$AA$8:$AA$1993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  <c:pt idx="207" formatCode="0.00">
                  <c:v>6.57</c:v>
                </c:pt>
                <c:pt idx="208" formatCode="0.00">
                  <c:v>6.49</c:v>
                </c:pt>
                <c:pt idx="209" formatCode="0.00">
                  <c:v>6.61</c:v>
                </c:pt>
                <c:pt idx="210" formatCode="0.00">
                  <c:v>6.64</c:v>
                </c:pt>
                <c:pt idx="211" formatCode="0.00">
                  <c:v>6.6</c:v>
                </c:pt>
                <c:pt idx="212" formatCode="0.00">
                  <c:v>6.93</c:v>
                </c:pt>
                <c:pt idx="213" formatCode="0.00">
                  <c:v>6.75</c:v>
                </c:pt>
                <c:pt idx="214" formatCode="0.00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</c:numCache>
            </c:numRef>
          </c:cat>
          <c:val>
            <c:numRef>
              <c:f>'Base original'!$AE$8:$AE$1993</c:f>
              <c:numCache>
                <c:formatCode>0.0</c:formatCode>
                <c:ptCount val="1986"/>
                <c:pt idx="0">
                  <c:v>0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  <c:pt idx="207" formatCode="0.00">
                  <c:v>4.29</c:v>
                </c:pt>
                <c:pt idx="208" formatCode="0.00">
                  <c:v>4.2300000000000004</c:v>
                </c:pt>
                <c:pt idx="209" formatCode="0.00">
                  <c:v>4.2</c:v>
                </c:pt>
                <c:pt idx="210" formatCode="0.00">
                  <c:v>4.24</c:v>
                </c:pt>
                <c:pt idx="211" formatCode="0.00">
                  <c:v>4.22</c:v>
                </c:pt>
                <c:pt idx="212" formatCode="0.00">
                  <c:v>4.3499999999999996</c:v>
                </c:pt>
                <c:pt idx="213" formatCode="0.00">
                  <c:v>4.72</c:v>
                </c:pt>
                <c:pt idx="214" formatCode="0.00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0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8.8827855355579004</c:v>
                </c:pt>
                <c:pt idx="195">
                  <c:v>7.6692930002719919</c:v>
                </c:pt>
                <c:pt idx="196">
                  <c:v>7.0412619090202782</c:v>
                </c:pt>
                <c:pt idx="197">
                  <c:v>6.0086196473395859</c:v>
                </c:pt>
                <c:pt idx="198">
                  <c:v>5.900403067300303</c:v>
                </c:pt>
                <c:pt idx="199">
                  <c:v>5.5413183176059135</c:v>
                </c:pt>
                <c:pt idx="200">
                  <c:v>5.4086214678907822</c:v>
                </c:pt>
                <c:pt idx="201">
                  <c:v>4.6586074246393281</c:v>
                </c:pt>
                <c:pt idx="202">
                  <c:v>4.0128214938766575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0.37845474235147947</c:v>
                </c:pt>
                <c:pt idx="195">
                  <c:v>0.18518076902856251</c:v>
                </c:pt>
                <c:pt idx="196">
                  <c:v>0.49633362649163359</c:v>
                </c:pt>
                <c:pt idx="197">
                  <c:v>-1.8660844012103439E-2</c:v>
                </c:pt>
                <c:pt idx="198">
                  <c:v>4.5474245483774212E-3</c:v>
                </c:pt>
                <c:pt idx="199">
                  <c:v>0.58813706145322442</c:v>
                </c:pt>
                <c:pt idx="200">
                  <c:v>-0.12383472141837615</c:v>
                </c:pt>
                <c:pt idx="201">
                  <c:v>0.34213432706739866</c:v>
                </c:pt>
                <c:pt idx="202">
                  <c:v>0.81364695283924959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  <c:min val="-1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0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5.2567341499760545</c:v>
                </c:pt>
                <c:pt idx="195">
                  <c:v>4.1695510445579629</c:v>
                </c:pt>
                <c:pt idx="196">
                  <c:v>2.6467401469713536</c:v>
                </c:pt>
                <c:pt idx="197">
                  <c:v>-0.63845329967662678</c:v>
                </c:pt>
                <c:pt idx="198">
                  <c:v>-0.56293028918720722</c:v>
                </c:pt>
                <c:pt idx="199">
                  <c:v>-0.97517880362207165</c:v>
                </c:pt>
                <c:pt idx="200">
                  <c:v>-1.096965273471497</c:v>
                </c:pt>
                <c:pt idx="201">
                  <c:v>-1.2388246419817648</c:v>
                </c:pt>
                <c:pt idx="202">
                  <c:v>-0.59536017113168782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-9.7182501423390022E-2</c:v>
                </c:pt>
                <c:pt idx="195">
                  <c:v>1.1627708112842186</c:v>
                </c:pt>
                <c:pt idx="196">
                  <c:v>-0.90873722630593079</c:v>
                </c:pt>
                <c:pt idx="197">
                  <c:v>-1.124097498087707</c:v>
                </c:pt>
                <c:pt idx="198">
                  <c:v>0.23174388779810329</c:v>
                </c:pt>
                <c:pt idx="199">
                  <c:v>-5.2991081380653782E-2</c:v>
                </c:pt>
                <c:pt idx="200">
                  <c:v>1.1747210384947238</c:v>
                </c:pt>
                <c:pt idx="201">
                  <c:v>0.20229625994072364</c:v>
                </c:pt>
                <c:pt idx="202">
                  <c:v>-7.0046710975844917E-2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3"/>
          <c:min val="-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1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0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19.074364334712484</c:v>
                </c:pt>
                <c:pt idx="195">
                  <c:v>7.1666552752845547</c:v>
                </c:pt>
                <c:pt idx="196">
                  <c:v>11.686959367094914</c:v>
                </c:pt>
                <c:pt idx="197">
                  <c:v>-4.4834379072920143</c:v>
                </c:pt>
                <c:pt idx="198">
                  <c:v>3.9229940470971485</c:v>
                </c:pt>
                <c:pt idx="199">
                  <c:v>9.9439233517974088</c:v>
                </c:pt>
                <c:pt idx="200">
                  <c:v>3.1614857234297773</c:v>
                </c:pt>
                <c:pt idx="201">
                  <c:v>7.9813268489290863</c:v>
                </c:pt>
                <c:pt idx="202">
                  <c:v>11.352575075320019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-0.58058297743588128</c:v>
                </c:pt>
                <c:pt idx="195">
                  <c:v>4.1564847099178337</c:v>
                </c:pt>
                <c:pt idx="196">
                  <c:v>4.2861276814750653</c:v>
                </c:pt>
                <c:pt idx="197">
                  <c:v>-4.7330396506367833</c:v>
                </c:pt>
                <c:pt idx="198">
                  <c:v>6.9055242497730376</c:v>
                </c:pt>
                <c:pt idx="199">
                  <c:v>3.5556637125735193</c:v>
                </c:pt>
                <c:pt idx="200">
                  <c:v>0.89964782775399499</c:v>
                </c:pt>
                <c:pt idx="201">
                  <c:v>2.3530924807219122</c:v>
                </c:pt>
                <c:pt idx="202">
                  <c:v>-3.6282690772411286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6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2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0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13.606397854603046</c:v>
                </c:pt>
                <c:pt idx="195">
                  <c:v>12.945402374863662</c:v>
                </c:pt>
                <c:pt idx="196">
                  <c:v>11.947200511520379</c:v>
                </c:pt>
                <c:pt idx="197">
                  <c:v>10.968015715784432</c:v>
                </c:pt>
                <c:pt idx="198">
                  <c:v>9.8726939401114322</c:v>
                </c:pt>
                <c:pt idx="199">
                  <c:v>8.9341733839523698</c:v>
                </c:pt>
                <c:pt idx="200">
                  <c:v>7.9201226574630681</c:v>
                </c:pt>
                <c:pt idx="201">
                  <c:v>7.648479200281372</c:v>
                </c:pt>
                <c:pt idx="202">
                  <c:v>7.6131491309411814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0.44362673364624072</c:v>
                </c:pt>
                <c:pt idx="195">
                  <c:v>0.82499596243556539</c:v>
                </c:pt>
                <c:pt idx="196">
                  <c:v>0.69943991339241052</c:v>
                </c:pt>
                <c:pt idx="197">
                  <c:v>0.42328301849916272</c:v>
                </c:pt>
                <c:pt idx="198">
                  <c:v>9.7653274210045993E-2</c:v>
                </c:pt>
                <c:pt idx="199">
                  <c:v>0.52822193031751397</c:v>
                </c:pt>
                <c:pt idx="200">
                  <c:v>0.44865158878448597</c:v>
                </c:pt>
                <c:pt idx="201">
                  <c:v>0.7530118910885335</c:v>
                </c:pt>
                <c:pt idx="202">
                  <c:v>0.68100098634775463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  <c:pt idx="194">
                  <c:v>-3.9072783312368449</c:v>
                </c:pt>
                <c:pt idx="195">
                  <c:v>-3.8131598305963603</c:v>
                </c:pt>
                <c:pt idx="196">
                  <c:v>-3.5676167444861822</c:v>
                </c:pt>
                <c:pt idx="197">
                  <c:v>-3.3775873480469851</c:v>
                </c:pt>
                <c:pt idx="198">
                  <c:v>-3.2822872992584911</c:v>
                </c:pt>
                <c:pt idx="199">
                  <c:v>-3.0108475202860316</c:v>
                </c:pt>
                <c:pt idx="200">
                  <c:v>-2.7373875870275945</c:v>
                </c:pt>
                <c:pt idx="201">
                  <c:v>-2.3791375508652335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0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  <c:pt idx="194">
                  <c:v>-5.9545127006896914</c:v>
                </c:pt>
                <c:pt idx="195">
                  <c:v>-3.9310836617899589</c:v>
                </c:pt>
                <c:pt idx="196">
                  <c:v>-3.7656521889649084</c:v>
                </c:pt>
                <c:pt idx="197">
                  <c:v>-3.1098010768805167</c:v>
                </c:pt>
                <c:pt idx="198">
                  <c:v>-1.6469875220743637</c:v>
                </c:pt>
                <c:pt idx="199">
                  <c:v>-1.4266955922678057</c:v>
                </c:pt>
                <c:pt idx="200">
                  <c:v>-1.0936580661916551</c:v>
                </c:pt>
                <c:pt idx="201">
                  <c:v>-0.5267498310200015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0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  <c:pt idx="194">
                  <c:v>-6.3661780866096782</c:v>
                </c:pt>
                <c:pt idx="195">
                  <c:v>-5.8212019177458707</c:v>
                </c:pt>
                <c:pt idx="196">
                  <c:v>-5.1045611925519792</c:v>
                </c:pt>
                <c:pt idx="197">
                  <c:v>-4.5428020519581747</c:v>
                </c:pt>
                <c:pt idx="198">
                  <c:v>-3.5083355436954511</c:v>
                </c:pt>
                <c:pt idx="199">
                  <c:v>-2.67099756728294</c:v>
                </c:pt>
                <c:pt idx="200">
                  <c:v>-1.8951181268445907</c:v>
                </c:pt>
                <c:pt idx="201">
                  <c:v>-1.3124370505121938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  <c:pt idx="194">
                  <c:v>-3.7115784571285624</c:v>
                </c:pt>
                <c:pt idx="195">
                  <c:v>-3.5965085360730167</c:v>
                </c:pt>
                <c:pt idx="196">
                  <c:v>-3.1516875197489331</c:v>
                </c:pt>
                <c:pt idx="197">
                  <c:v>-2.7945121735839713</c:v>
                </c:pt>
                <c:pt idx="198">
                  <c:v>-2.6331815300653894</c:v>
                </c:pt>
                <c:pt idx="199">
                  <c:v>-2.1365649091107897</c:v>
                </c:pt>
                <c:pt idx="200">
                  <c:v>-1.7466349975970179</c:v>
                </c:pt>
                <c:pt idx="201">
                  <c:v>-1.3835754391996862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  <c:pt idx="194">
                  <c:v>-0.90111662408163706</c:v>
                </c:pt>
                <c:pt idx="195">
                  <c:v>-0.43033895292495983</c:v>
                </c:pt>
                <c:pt idx="196">
                  <c:v>-0.46319793553310262</c:v>
                </c:pt>
                <c:pt idx="197">
                  <c:v>-0.11637202495455258</c:v>
                </c:pt>
                <c:pt idx="198">
                  <c:v>0.19110273795725025</c:v>
                </c:pt>
                <c:pt idx="199">
                  <c:v>0.34590962733452463</c:v>
                </c:pt>
                <c:pt idx="200">
                  <c:v>0.6579845020560009</c:v>
                </c:pt>
                <c:pt idx="201">
                  <c:v>0.87759942895260012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  <c:pt idx="194">
                  <c:v>-20.840664199746428</c:v>
                </c:pt>
                <c:pt idx="195">
                  <c:v>-17.592292899130172</c:v>
                </c:pt>
                <c:pt idx="196">
                  <c:v>-16.052715581285099</c:v>
                </c:pt>
                <c:pt idx="197">
                  <c:v>-13.941074675424204</c:v>
                </c:pt>
                <c:pt idx="198">
                  <c:v>-10.879689157136454</c:v>
                </c:pt>
                <c:pt idx="199">
                  <c:v>-8.8991959616130458</c:v>
                </c:pt>
                <c:pt idx="200">
                  <c:v>-6.8148142756048458</c:v>
                </c:pt>
                <c:pt idx="201">
                  <c:v>-4.7243004426445196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5231"/>
          <c:min val="445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45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00621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841344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834994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0.09011</cdr:x>
      <cdr:y>0</cdr:y>
    </cdr:from>
    <cdr:to>
      <cdr:x>0.50324</cdr:x>
      <cdr:y>0.05346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1" r="4593" b="48719"/>
        <a:stretch xmlns:a="http://schemas.openxmlformats.org/drawingml/2006/main"/>
      </cdr:blipFill>
      <cdr:spPr bwMode="auto">
        <a:xfrm xmlns:a="http://schemas.openxmlformats.org/drawingml/2006/main">
          <a:off x="275499" y="0"/>
          <a:ext cx="1263156" cy="1318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0.0909</cdr:x>
      <cdr:y>0.04732</cdr:y>
    </cdr:from>
    <cdr:to>
      <cdr:x>0.45754</cdr:x>
      <cdr:y>0.09781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AB0CB3C8-C2A0-6F3E-E5B8-74E755058E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48432" r="15329" b="3136"/>
        <a:stretch xmlns:a="http://schemas.openxmlformats.org/drawingml/2006/main"/>
      </cdr:blipFill>
      <cdr:spPr bwMode="auto">
        <a:xfrm xmlns:a="http://schemas.openxmlformats.org/drawingml/2006/main">
          <a:off x="277935" y="116742"/>
          <a:ext cx="1121019" cy="12455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opulator"/>
    </sheetNames>
    <definedNames>
      <definedName name="FAMEDat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22"/>
  <sheetViews>
    <sheetView showGridLines="0" tabSelected="1" zoomScale="85" zoomScaleNormal="85" workbookViewId="0">
      <pane xSplit="1" ySplit="7" topLeftCell="B208" activePane="bottomRight" state="frozen"/>
      <selection pane="topRight" activeCell="B1" sqref="B1"/>
      <selection pane="bottomLeft" activeCell="A8" sqref="A8"/>
      <selection pane="bottomRight" activeCell="A222" sqref="A222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  <col min="75" max="75" width="15" customWidth="1"/>
    <col min="76" max="76" width="13.140625" customWidth="1"/>
  </cols>
  <sheetData>
    <row r="1" spans="1:76" ht="33" customHeight="1" x14ac:dyDescent="0.35">
      <c r="B1" s="94" t="s">
        <v>126</v>
      </c>
      <c r="C1" s="94"/>
      <c r="D1" s="94"/>
      <c r="E1" s="94"/>
      <c r="F1" s="94"/>
      <c r="G1" s="99" t="s">
        <v>127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100"/>
      <c r="AF1" s="101"/>
      <c r="AG1" s="97" t="s">
        <v>128</v>
      </c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44"/>
      <c r="BN1" s="94" t="s">
        <v>143</v>
      </c>
      <c r="BO1" s="94"/>
      <c r="BP1" s="94"/>
      <c r="BQ1" s="94"/>
      <c r="BR1" s="94"/>
      <c r="BS1" s="94"/>
      <c r="BT1" s="94"/>
      <c r="BU1" s="94"/>
    </row>
    <row r="2" spans="1:76" s="3" customFormat="1" ht="18.75" customHeight="1" x14ac:dyDescent="0.25">
      <c r="A2" s="2"/>
      <c r="B2" s="98" t="s">
        <v>44</v>
      </c>
      <c r="C2" s="98"/>
      <c r="D2" s="98"/>
      <c r="E2" s="98"/>
      <c r="F2" s="98"/>
      <c r="G2" s="102" t="s">
        <v>89</v>
      </c>
      <c r="H2" s="103"/>
      <c r="I2" s="98"/>
      <c r="J2" s="98"/>
      <c r="K2" s="98"/>
      <c r="L2" s="98"/>
      <c r="M2" s="98"/>
      <c r="N2" s="98"/>
      <c r="O2" s="98"/>
      <c r="P2" s="98"/>
      <c r="Q2" s="83" t="s">
        <v>134</v>
      </c>
      <c r="R2" s="98"/>
      <c r="S2" s="98"/>
      <c r="T2" s="98"/>
      <c r="U2" s="98"/>
      <c r="V2" s="98"/>
      <c r="W2" s="98"/>
      <c r="X2" s="84"/>
      <c r="Y2" s="102" t="s">
        <v>133</v>
      </c>
      <c r="Z2" s="103"/>
      <c r="AA2" s="98"/>
      <c r="AB2" s="98"/>
      <c r="AC2" s="98"/>
      <c r="AD2" s="98"/>
      <c r="AE2" s="83" t="s">
        <v>92</v>
      </c>
      <c r="AF2" s="84"/>
      <c r="AG2" s="98" t="s">
        <v>37</v>
      </c>
      <c r="AH2" s="98"/>
      <c r="AI2" s="98"/>
      <c r="AJ2" s="98"/>
      <c r="AK2" s="98"/>
      <c r="AL2" s="98"/>
      <c r="AM2" s="98"/>
      <c r="AN2" s="98"/>
      <c r="AO2" s="84"/>
      <c r="AP2" s="83" t="s">
        <v>38</v>
      </c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84"/>
      <c r="BB2" s="83" t="s">
        <v>41</v>
      </c>
      <c r="BC2" s="98"/>
      <c r="BD2" s="98"/>
      <c r="BE2" s="98"/>
      <c r="BF2" s="98"/>
      <c r="BG2" s="98"/>
      <c r="BH2" s="98"/>
      <c r="BI2" s="98"/>
      <c r="BJ2" s="98"/>
      <c r="BK2" s="98"/>
      <c r="BL2" s="84"/>
      <c r="BM2" s="45"/>
      <c r="BN2" s="95" t="s">
        <v>68</v>
      </c>
      <c r="BO2" s="96"/>
      <c r="BP2" s="95" t="s">
        <v>69</v>
      </c>
      <c r="BQ2" s="96"/>
      <c r="BR2" s="95" t="s">
        <v>70</v>
      </c>
      <c r="BS2" s="96"/>
      <c r="BT2" s="95" t="s">
        <v>71</v>
      </c>
      <c r="BU2" s="96"/>
    </row>
    <row r="3" spans="1:76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79" t="s">
        <v>129</v>
      </c>
      <c r="H3" s="80"/>
      <c r="I3" s="79" t="s">
        <v>135</v>
      </c>
      <c r="J3" s="85"/>
      <c r="K3" s="85" t="s">
        <v>136</v>
      </c>
      <c r="L3" s="85"/>
      <c r="M3" s="85" t="s">
        <v>137</v>
      </c>
      <c r="N3" s="85"/>
      <c r="O3" s="85" t="s">
        <v>138</v>
      </c>
      <c r="P3" s="80"/>
      <c r="Q3" s="81" t="s">
        <v>96</v>
      </c>
      <c r="R3" s="82"/>
      <c r="S3" s="79" t="s">
        <v>139</v>
      </c>
      <c r="T3" s="85"/>
      <c r="U3" s="85" t="s">
        <v>137</v>
      </c>
      <c r="V3" s="85"/>
      <c r="W3" s="85" t="s">
        <v>138</v>
      </c>
      <c r="X3" s="80"/>
      <c r="Y3" s="79" t="s">
        <v>132</v>
      </c>
      <c r="Z3" s="80"/>
      <c r="AA3" s="79" t="s">
        <v>140</v>
      </c>
      <c r="AB3" s="85"/>
      <c r="AC3" s="85" t="s">
        <v>141</v>
      </c>
      <c r="AD3" s="80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264</v>
      </c>
      <c r="AK3" s="36" t="s">
        <v>265</v>
      </c>
      <c r="AL3" s="36" t="s">
        <v>49</v>
      </c>
      <c r="AM3" s="36" t="s">
        <v>270</v>
      </c>
      <c r="AN3" s="36" t="s">
        <v>271</v>
      </c>
      <c r="AO3" s="37" t="s">
        <v>37</v>
      </c>
      <c r="AP3" s="38" t="s">
        <v>243</v>
      </c>
      <c r="AQ3" s="36" t="s">
        <v>283</v>
      </c>
      <c r="AR3" s="36" t="s">
        <v>284</v>
      </c>
      <c r="AS3" s="36" t="s">
        <v>285</v>
      </c>
      <c r="AT3" s="36" t="s">
        <v>266</v>
      </c>
      <c r="AU3" s="36" t="s">
        <v>244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68</v>
      </c>
      <c r="BO3" s="68"/>
      <c r="BP3" s="67" t="s">
        <v>69</v>
      </c>
      <c r="BQ3" s="68"/>
      <c r="BR3" s="69" t="s">
        <v>70</v>
      </c>
      <c r="BS3" s="70"/>
      <c r="BT3" s="67" t="s">
        <v>71</v>
      </c>
      <c r="BU3" s="40"/>
    </row>
    <row r="4" spans="1:76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6" s="3" customFormat="1" ht="15" customHeight="1" x14ac:dyDescent="0.25">
      <c r="A5" s="2"/>
      <c r="B5" s="86" t="s">
        <v>111</v>
      </c>
      <c r="C5" s="87"/>
      <c r="D5" s="87"/>
      <c r="E5" s="87"/>
      <c r="F5" s="88"/>
      <c r="G5" s="86" t="s">
        <v>142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  <c r="AG5" s="86" t="s">
        <v>111</v>
      </c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8"/>
      <c r="BN5" s="86" t="s">
        <v>112</v>
      </c>
      <c r="BO5" s="87"/>
      <c r="BP5" s="87"/>
      <c r="BQ5" s="87"/>
      <c r="BR5" s="87"/>
      <c r="BS5" s="87"/>
      <c r="BT5" s="87"/>
      <c r="BU5" s="88"/>
    </row>
    <row r="6" spans="1:76" s="3" customFormat="1" ht="15" customHeight="1" x14ac:dyDescent="0.25">
      <c r="A6" s="2"/>
      <c r="B6" s="89" t="s">
        <v>267</v>
      </c>
      <c r="C6" s="90"/>
      <c r="D6" s="90"/>
      <c r="E6" s="90"/>
      <c r="F6" s="91"/>
      <c r="G6" s="92" t="s">
        <v>98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3"/>
      <c r="AG6" s="89" t="s">
        <v>98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1"/>
      <c r="BN6" s="89" t="s">
        <v>98</v>
      </c>
      <c r="BO6" s="90"/>
      <c r="BP6" s="90"/>
      <c r="BQ6" s="90"/>
      <c r="BR6" s="90"/>
      <c r="BS6" s="90"/>
      <c r="BT6" s="90"/>
      <c r="BU6" s="91"/>
    </row>
    <row r="7" spans="1:76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269</v>
      </c>
      <c r="AN7" s="6" t="s">
        <v>272</v>
      </c>
      <c r="AO7" s="7" t="s">
        <v>17</v>
      </c>
      <c r="AP7" s="12" t="s">
        <v>18</v>
      </c>
      <c r="AQ7" s="6" t="s">
        <v>245</v>
      </c>
      <c r="AR7" s="6" t="s">
        <v>246</v>
      </c>
      <c r="AS7" s="6" t="s">
        <v>247</v>
      </c>
      <c r="AT7" s="6" t="s">
        <v>248</v>
      </c>
      <c r="AU7" s="6" t="s">
        <v>249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6" s="4" customFormat="1" x14ac:dyDescent="0.25">
      <c r="A8" s="18">
        <v>38718</v>
      </c>
      <c r="B8" s="47" t="e">
        <f ca="1">[1]!FAMEData(B7, "2006", "2023", 0,"Monthly", "Down", "No Heading", "Normal")</f>
        <v>#NAME?</v>
      </c>
      <c r="C8" s="47" t="e">
        <f ca="1">[1]!FAMEData(C7, "2006", "2023", 0,"Monthly", "Down", "No Heading", "Normal")</f>
        <v>#NAME?</v>
      </c>
      <c r="D8" s="47" t="e">
        <f ca="1">[1]!FAMEData(D7, "2006", "2023", 0,"Monthly", "Down", "No Heading", "Normal")</f>
        <v>#NAME?</v>
      </c>
      <c r="E8" s="48" t="e">
        <f ca="1">[1]!FAMEData(E7, "2006", "2023", 0,"Monthly", "Down", "No Heading", "Normal")</f>
        <v>#NAME?</v>
      </c>
      <c r="F8" s="47" t="e">
        <f ca="1">[1]!FAMEData(F7, "2006", "2023", 0,"Monthly", "Down", "No Heading", "Normal")</f>
        <v>#NAME?</v>
      </c>
      <c r="G8" s="13" t="e">
        <f ca="1">[1]!FAMEData(G7, "2006", "2023", 0,"Monthly", "Down", "No Heading", "Normal")</f>
        <v>#NAME?</v>
      </c>
      <c r="H8" s="8" t="e">
        <f ca="1">[1]!FAMEData(H7, "2006", "2023", 0,"Monthly", "Down", "No Heading", "Normal")</f>
        <v>#NAME?</v>
      </c>
      <c r="I8" s="5" t="e">
        <f ca="1">[1]!FAMEData(I7, "2006", "2023", 0,"Monthly", "Down", "No Heading", "Normal")</f>
        <v>#NAME?</v>
      </c>
      <c r="J8" s="5" t="e">
        <f ca="1">[1]!FAMEData(J7, "2006", "2023", 0,"Monthly", "Down", "No Heading", "Normal")</f>
        <v>#NAME?</v>
      </c>
      <c r="K8" s="5" t="e">
        <f ca="1">[1]!FAMEData(K7, "2006", "2023", 0,"Monthly", "Down", "No Heading", "Normal")</f>
        <v>#NAME?</v>
      </c>
      <c r="L8" s="5" t="e">
        <f ca="1">[1]!FAMEData(L7, "2006", "2023", 0,"Monthly", "Down", "No Heading", "Normal")</f>
        <v>#NAME?</v>
      </c>
      <c r="M8" s="47" t="e">
        <f ca="1">[1]!FAMEData(M7, "2006", "2023", 0,"Monthly", "Down", "No Heading", "Normal")</f>
        <v>#NAME?</v>
      </c>
      <c r="N8" s="47" t="e">
        <f ca="1">[1]!FAMEData(N7, "2006", "2023", 0,"Monthly", "Down", "No Heading", "Normal")</f>
        <v>#NAME?</v>
      </c>
      <c r="O8" s="47" t="e">
        <f ca="1">[1]!FAMEData(O7, "2006", "2023", 0,"Monthly", "Down", "No Heading", "Normal")</f>
        <v>#NAME?</v>
      </c>
      <c r="P8" s="47" t="e">
        <f ca="1">[1]!FAMEData(P7, "2006", "2023", 0,"Monthly", "Down", "No Heading", "Normal")</f>
        <v>#NAME?</v>
      </c>
      <c r="Q8" s="13" t="e">
        <f ca="1">[1]!FAMEData(Q7, "2006", "2023", 0,"Monthly", "Down", "No Heading", "Normal")</f>
        <v>#NAME?</v>
      </c>
      <c r="R8" s="8" t="e">
        <f ca="1">[1]!FAMEData(R7, "2006", "2023", 0,"Monthly", "Down", "No Heading", "Normal")</f>
        <v>#NAME?</v>
      </c>
      <c r="S8" s="5" t="e">
        <f ca="1">[1]!FAMEData(S7, "2006", "2023", 0,"Monthly", "Down", "No Heading", "Normal")</f>
        <v>#NAME?</v>
      </c>
      <c r="T8" s="5" t="e">
        <f ca="1">[1]!FAMEData(T7, "2006", "2023", 0,"Monthly", "Down", "No Heading", "Normal")</f>
        <v>#NAME?</v>
      </c>
      <c r="U8" s="47" t="e">
        <f ca="1">[1]!FAMEData(U7, "2006", "2023", 0,"Monthly", "Down", "No Heading", "Normal")</f>
        <v>#NAME?</v>
      </c>
      <c r="V8" s="47" t="e">
        <f ca="1">[1]!FAMEData(V7, "2006", "2023", 0,"Monthly", "Down", "No Heading", "Normal")</f>
        <v>#NAME?</v>
      </c>
      <c r="W8" s="47" t="e">
        <f ca="1">[1]!FAMEData(W7, "2006", "2023", 0,"Monthly", "Down", "No Heading", "Normal")</f>
        <v>#NAME?</v>
      </c>
      <c r="X8" s="47" t="e">
        <f ca="1">[1]!FAMEData(X7, "2006", "2023", 0,"Monthly", "Down", "No Heading", "Normal")</f>
        <v>#NAME?</v>
      </c>
      <c r="Y8" s="13" t="e">
        <f ca="1">[1]!FAMEData(Y7, "2006", "2023", 0,"Monthly", "Down", "No Heading", "Normal")</f>
        <v>#NAME?</v>
      </c>
      <c r="Z8" s="8" t="e">
        <f ca="1">[1]!FAMEData(Z7, "2006", "2023", 0,"Monthly", "Down", "No Heading", "Normal")</f>
        <v>#NAME?</v>
      </c>
      <c r="AA8" s="47" t="e">
        <f ca="1">[1]!FAMEData(AA7, "2006", "2023", 0,"Monthly", "Down", "No Heading", "Normal")</f>
        <v>#NAME?</v>
      </c>
      <c r="AB8" s="47" t="e">
        <f ca="1">[1]!FAMEData(AB7, "2006", "2023", 0,"Monthly", "Down", "No Heading", "Normal")</f>
        <v>#NAME?</v>
      </c>
      <c r="AC8" s="47" t="e">
        <f ca="1">[1]!FAMEData(AC7, "2006", "2023", 0,"Monthly", "Down", "No Heading", "Normal")</f>
        <v>#NAME?</v>
      </c>
      <c r="AD8" s="47" t="e">
        <f ca="1">[1]!FAMEData(AD7, "2006", "2023", 0,"Monthly", "Down", "No Heading", "Normal")</f>
        <v>#NAME?</v>
      </c>
      <c r="AE8" s="13" t="e">
        <f ca="1">[1]!FAMEData(AE7, "2006", "2023", 0,"Monthly", "Down", "No Heading", "Normal")</f>
        <v>#NAME?</v>
      </c>
      <c r="AF8" s="8" t="e">
        <f ca="1">[1]!FAMEData(AF7, "2006", "2023", 0,"Monthly", "Down", "No Heading", "Normal")</f>
        <v>#NAME?</v>
      </c>
      <c r="AG8" s="47" t="e">
        <f ca="1">[1]!FAMEData(AG7, "2006", "2023", 0,"Monthly", "Down", "No Heading", "Normal")</f>
        <v>#NAME?</v>
      </c>
      <c r="AH8" s="47" t="e">
        <f ca="1">[1]!FAMEData(AH7, "2006", "2023", 0,"Monthly", "Down", "No Heading", "Normal")</f>
        <v>#NAME?</v>
      </c>
      <c r="AI8" s="47" t="e">
        <f ca="1">[1]!FAMEData(AI7, "2006", "2023", 0,"Monthly", "Down", "No Heading", "Normal")</f>
        <v>#NAME?</v>
      </c>
      <c r="AJ8" s="47"/>
      <c r="AK8" s="47"/>
      <c r="AL8" s="47" t="e">
        <f ca="1">[1]!FAMEData(AL7, "2006", "2023", 0,"Monthly", "Down", "No Heading", "Normal")</f>
        <v>#NAME?</v>
      </c>
      <c r="AM8" s="47" t="e">
        <f ca="1">[1]!FAMEData(AM7, "2006", "2023", 0,"Monthly", "Down", "No Heading", "Normal")</f>
        <v>#NAME?</v>
      </c>
      <c r="AN8" s="47" t="e">
        <f ca="1">[1]!FAMEData(AN7, "2006", "2023", 0,"Monthly", "Down", "No Heading", "Normal")</f>
        <v>#NAME?</v>
      </c>
      <c r="AO8" s="48" t="e">
        <f ca="1">[1]!FAMEData(AO7, "2006", "2023", 0,"Monthly", "Down", "No Heading", "Normal")</f>
        <v>#NAME?</v>
      </c>
      <c r="AP8" s="47" t="e">
        <f ca="1">[1]!FAMEData(AP7, "2006", "2023", 0,"Monthly", "Down", "No Heading", "Normal")</f>
        <v>#NAME?</v>
      </c>
      <c r="AQ8" s="47"/>
      <c r="AR8" s="47"/>
      <c r="AS8" s="47"/>
      <c r="AT8" s="47"/>
      <c r="AU8" s="47"/>
      <c r="AV8" s="47" t="e">
        <f ca="1">[1]!FAMEData(AV7, "2006", "2023", 0,"Monthly", "Down", "No Heading", "Normal")</f>
        <v>#NAME?</v>
      </c>
      <c r="AW8" s="47" t="e">
        <f ca="1">[1]!FAMEData(AW7, "2006", "2023", 0,"Monthly", "Down", "No Heading", "Normal")</f>
        <v>#NAME?</v>
      </c>
      <c r="AX8" s="47" t="e">
        <f ca="1">[1]!FAMEData(AX7, "2006", "2023", 0,"Monthly", "Down", "No Heading", "Normal")</f>
        <v>#NAME?</v>
      </c>
      <c r="AY8" s="47" t="e">
        <f ca="1">[1]!FAMEData(AY7, "2006", "2023", 0,"Monthly", "Down", "No Heading", "Normal")</f>
        <v>#NAME?</v>
      </c>
      <c r="AZ8" s="47" t="e">
        <f ca="1">[1]!FAMEData(AZ7, "2006", "2023", 0,"Monthly", "Down", "No Heading", "Normal")</f>
        <v>#NAME?</v>
      </c>
      <c r="BA8" s="48" t="e">
        <f ca="1">[1]!FAMEData(BA7, "2006", "2023", 0,"Monthly", "Down", "No Heading", "Normal")</f>
        <v>#NAME?</v>
      </c>
      <c r="BB8" s="47" t="e">
        <f ca="1">[1]!FAMEData(BB7, "2006", "2023", 0,"Monthly", "Down", "No Heading", "Normal")</f>
        <v>#NAME?</v>
      </c>
      <c r="BC8" s="47" t="e">
        <f ca="1">[1]!FAMEData(BC7, "2006", "2023", 0,"Monthly", "Down", "No Heading", "Normal")</f>
        <v>#NAME?</v>
      </c>
      <c r="BD8" s="47" t="e">
        <f ca="1">[1]!FAMEData(BD7, "2006", "2023", 0,"Monthly", "Down", "No Heading", "Normal")</f>
        <v>#NAME?</v>
      </c>
      <c r="BE8" s="47" t="e">
        <f ca="1">[1]!FAMEData(BE7, "2006", "2023", 0,"Monthly", "Down", "No Heading", "Normal")</f>
        <v>#NAME?</v>
      </c>
      <c r="BF8" s="47" t="e">
        <f ca="1">[1]!FAMEData(BF7, "2006", "2023", 0,"Monthly", "Down", "No Heading", "Normal")</f>
        <v>#NAME?</v>
      </c>
      <c r="BG8" s="47" t="e">
        <f ca="1">[1]!FAMEData(BG7, "2006", "2023", 0,"Monthly", "Down", "No Heading", "Normal")</f>
        <v>#NAME?</v>
      </c>
      <c r="BH8" s="47" t="e">
        <f ca="1">[1]!FAMEData(BH7, "2006", "2023", 0,"Monthly", "Down", "No Heading", "Normal")</f>
        <v>#NAME?</v>
      </c>
      <c r="BI8" s="47" t="e">
        <f ca="1">[1]!FAMEData(BI7, "2006", "2023", 0,"Monthly", "Down", "No Heading", "Normal")</f>
        <v>#NAME?</v>
      </c>
      <c r="BJ8" s="47" t="e">
        <f ca="1">[1]!FAMEData(BJ7, "2006", "2023", 0,"Monthly", "Down", "No Heading", "Normal")</f>
        <v>#NAME?</v>
      </c>
      <c r="BK8" s="47" t="e">
        <f ca="1">[1]!FAMEData(BK7, "2006", "2023", 0,"Monthly", "Down", "No Heading", "Normal")</f>
        <v>#NAME?</v>
      </c>
      <c r="BL8" s="48" t="e">
        <f ca="1">[1]!FAMEData(BL7, "2006", "2023", 0,"Monthly", "Down", "No Heading", "Normal")</f>
        <v>#NAME?</v>
      </c>
      <c r="BM8" s="5"/>
      <c r="BN8" s="13" t="e">
        <f ca="1">[1]!FAMEData(BN7, "2006", "2023", 0,"Monthly", "Down", "No Heading", "Normal")</f>
        <v>#NAME?</v>
      </c>
      <c r="BO8" s="5" t="e">
        <f ca="1">[1]!FAMEData(BO7, "2006", "2023", 0,"Monthly", "Down", "No Heading", "Normal")</f>
        <v>#NAME?</v>
      </c>
      <c r="BP8" s="13" t="e">
        <f ca="1">[1]!FAMEData(BP7, "2006", "2023", 0,"Monthly", "Down", "No Heading", "Normal")</f>
        <v>#NAME?</v>
      </c>
      <c r="BQ8" s="5" t="e">
        <f ca="1">[1]!FAMEData(BQ7, "2006", "2023", 0,"Monthly", "Down", "No Heading", "Normal")</f>
        <v>#NAME?</v>
      </c>
      <c r="BR8" s="13" t="e">
        <f ca="1">[1]!FAMEData(BR7, "2006", "2023", 0,"Monthly", "Down", "No Heading", "Normal")</f>
        <v>#NAME?</v>
      </c>
      <c r="BS8" s="5" t="e">
        <f ca="1">[1]!FAMEData(BS7, "2006", "2023", 0,"Monthly", "Down", "No Heading", "Normal")</f>
        <v>#NAME?</v>
      </c>
      <c r="BT8" s="13" t="e">
        <f ca="1">[1]!FAMEData(BT7, "2006", "2023", 0,"Monthly", "Down", "No Heading", "Normal")</f>
        <v>#NAME?</v>
      </c>
      <c r="BU8" s="8" t="e">
        <f ca="1">[1]!FAMEData(BU7, "2006", "2023", 0,"Monthly", "Down", "No Heading", "Normal")</f>
        <v>#NAME?</v>
      </c>
      <c r="BW8" s="77"/>
      <c r="BX8" s="77"/>
    </row>
    <row r="9" spans="1:76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  <c r="BW9" s="77"/>
      <c r="BX9" s="77"/>
    </row>
    <row r="10" spans="1:76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  <c r="BW10" s="77"/>
      <c r="BX10" s="77"/>
    </row>
    <row r="11" spans="1:76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  <c r="BW11" s="77"/>
      <c r="BX11" s="77"/>
    </row>
    <row r="12" spans="1:76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  <c r="BW12" s="77"/>
      <c r="BX12" s="77"/>
    </row>
    <row r="13" spans="1:76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  <c r="BW13" s="77"/>
      <c r="BX13" s="77"/>
    </row>
    <row r="14" spans="1:76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  <c r="BW14" s="77"/>
      <c r="BX14" s="77"/>
    </row>
    <row r="15" spans="1:76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  <c r="BW15" s="77"/>
      <c r="BX15" s="77"/>
    </row>
    <row r="16" spans="1:76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  <c r="BW16" s="77"/>
      <c r="BX16" s="77"/>
    </row>
    <row r="17" spans="1:76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  <c r="BW17" s="77"/>
      <c r="BX17" s="77"/>
    </row>
    <row r="18" spans="1:76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  <c r="BW18" s="77"/>
      <c r="BX18" s="77"/>
    </row>
    <row r="19" spans="1:76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  <c r="BW19" s="77"/>
      <c r="BX19" s="77"/>
    </row>
    <row r="20" spans="1:76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  <c r="BW20" s="77"/>
      <c r="BX20" s="77"/>
    </row>
    <row r="21" spans="1:76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  <c r="BW21" s="77"/>
      <c r="BX21" s="77"/>
    </row>
    <row r="22" spans="1:76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  <c r="BW22" s="77"/>
      <c r="BX22" s="77"/>
    </row>
    <row r="23" spans="1:76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  <c r="BW23" s="77"/>
      <c r="BX23" s="77"/>
    </row>
    <row r="24" spans="1:76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  <c r="BW24" s="77"/>
      <c r="BX24" s="77"/>
    </row>
    <row r="25" spans="1:76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  <c r="BW25" s="77"/>
      <c r="BX25" s="77"/>
    </row>
    <row r="26" spans="1:76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  <c r="BW26" s="77"/>
      <c r="BX26" s="77"/>
    </row>
    <row r="27" spans="1:76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  <c r="BW27" s="77"/>
      <c r="BX27" s="77"/>
    </row>
    <row r="28" spans="1:76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  <c r="BW28" s="77"/>
      <c r="BX28" s="77"/>
    </row>
    <row r="29" spans="1:76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  <c r="BW29" s="77"/>
      <c r="BX29" s="77"/>
    </row>
    <row r="30" spans="1:76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  <c r="BW30" s="77"/>
      <c r="BX30" s="77"/>
    </row>
    <row r="31" spans="1:76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  <c r="BW31" s="77"/>
      <c r="BX31" s="77"/>
    </row>
    <row r="32" spans="1:76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 t="e">
        <f ca="1">[1]!FAMEData(AJ7, "2008", "2023", 0,"Monthly", "Down", "No Heading", "Normal")</f>
        <v>#NAME?</v>
      </c>
      <c r="AK32" s="47" t="e">
        <f ca="1">[1]!FAMEData(AK7, "2008", "2023", 0,"Monthly", "Down", "No Heading", "Normal")</f>
        <v>#NAME?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 t="e">
        <f ca="1">[1]!FAMEData(AQ7, "2008", "2023", 0,"Monthly", "Down", "No Heading", "Normal")</f>
        <v>#NAME?</v>
      </c>
      <c r="AR32" s="47" t="e">
        <f ca="1">[1]!FAMEData(AR7, "2008", "2023", 0,"Monthly", "Down", "No Heading", "Normal")</f>
        <v>#NAME?</v>
      </c>
      <c r="AS32" s="47" t="e">
        <f ca="1">[1]!FAMEData(AS7, "2008", "2023", 0,"Monthly", "Down", "No Heading", "Normal")</f>
        <v>#NAME?</v>
      </c>
      <c r="AT32" s="47" t="e">
        <f ca="1">[1]!FAMEData(AT7, "2008", "2023", 0,"Monthly", "Down", "No Heading", "Normal")</f>
        <v>#NAME?</v>
      </c>
      <c r="AU32" s="47" t="e">
        <f ca="1">[1]!FAMEData(AU7, "2008", "2023", 0,"Monthly", "Down", "No Heading", "Normal")</f>
        <v>#NAME?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  <c r="BW32" s="77"/>
      <c r="BX32" s="77"/>
    </row>
    <row r="33" spans="1:76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  <c r="BW33" s="77"/>
      <c r="BX33" s="77"/>
    </row>
    <row r="34" spans="1:76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  <c r="BW34" s="77"/>
      <c r="BX34" s="77"/>
    </row>
    <row r="35" spans="1:76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  <c r="BW35" s="77"/>
      <c r="BX35" s="77"/>
    </row>
    <row r="36" spans="1:76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  <c r="BW36" s="77"/>
      <c r="BX36" s="77"/>
    </row>
    <row r="37" spans="1:76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  <c r="BW37" s="77"/>
      <c r="BX37" s="77"/>
    </row>
    <row r="38" spans="1:76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  <c r="BW38" s="77"/>
      <c r="BX38" s="77"/>
    </row>
    <row r="39" spans="1:76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  <c r="BW39" s="77"/>
      <c r="BX39" s="77"/>
    </row>
    <row r="40" spans="1:76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  <c r="BW40" s="77"/>
      <c r="BX40" s="77"/>
    </row>
    <row r="41" spans="1:76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  <c r="BW41" s="77"/>
      <c r="BX41" s="77"/>
    </row>
    <row r="42" spans="1:76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  <c r="BW42" s="77"/>
      <c r="BX42" s="77"/>
    </row>
    <row r="43" spans="1:76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  <c r="BW43" s="77"/>
      <c r="BX43" s="77"/>
    </row>
    <row r="44" spans="1:76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  <c r="BW44" s="77"/>
      <c r="BX44" s="77"/>
    </row>
    <row r="45" spans="1:76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  <c r="BW45" s="77"/>
      <c r="BX45" s="77"/>
    </row>
    <row r="46" spans="1:76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  <c r="BW46" s="77"/>
      <c r="BX46" s="77"/>
    </row>
    <row r="47" spans="1:76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  <c r="BW47" s="77"/>
      <c r="BX47" s="77"/>
    </row>
    <row r="48" spans="1:76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  <c r="BW48" s="77"/>
      <c r="BX48" s="77"/>
    </row>
    <row r="49" spans="1:76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  <c r="BW49" s="77"/>
      <c r="BX49" s="77"/>
    </row>
    <row r="50" spans="1:76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  <c r="BW50" s="77"/>
      <c r="BX50" s="77"/>
    </row>
    <row r="51" spans="1:76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  <c r="BW51" s="77"/>
      <c r="BX51" s="77"/>
    </row>
    <row r="52" spans="1:76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  <c r="BW52" s="77"/>
      <c r="BX52" s="77"/>
    </row>
    <row r="53" spans="1:76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  <c r="BW53" s="77"/>
      <c r="BX53" s="77"/>
    </row>
    <row r="54" spans="1:76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  <c r="BW54" s="77"/>
      <c r="BX54" s="77"/>
    </row>
    <row r="55" spans="1:76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  <c r="BW55" s="77"/>
      <c r="BX55" s="77"/>
    </row>
    <row r="56" spans="1:76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  <c r="BW56" s="77"/>
      <c r="BX56" s="77"/>
    </row>
    <row r="57" spans="1:76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  <c r="BW57" s="77"/>
      <c r="BX57" s="77"/>
    </row>
    <row r="58" spans="1:76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  <c r="BW58" s="77"/>
      <c r="BX58" s="77"/>
    </row>
    <row r="59" spans="1:76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  <c r="BW59" s="77"/>
      <c r="BX59" s="77"/>
    </row>
    <row r="60" spans="1:76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  <c r="BW60" s="77"/>
      <c r="BX60" s="77"/>
    </row>
    <row r="61" spans="1:76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  <c r="BW61" s="77"/>
      <c r="BX61" s="77"/>
    </row>
    <row r="62" spans="1:76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  <c r="BW62" s="77"/>
      <c r="BX62" s="77"/>
    </row>
    <row r="63" spans="1:76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  <c r="BW63" s="77"/>
      <c r="BX63" s="77"/>
    </row>
    <row r="64" spans="1:76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  <c r="BW64" s="77"/>
      <c r="BX64" s="77"/>
    </row>
    <row r="65" spans="1:76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  <c r="BW65" s="77"/>
      <c r="BX65" s="77"/>
    </row>
    <row r="66" spans="1:76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  <c r="BW66" s="77"/>
      <c r="BX66" s="77"/>
    </row>
    <row r="67" spans="1:76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  <c r="BW67" s="77"/>
      <c r="BX67" s="77"/>
    </row>
    <row r="68" spans="1:76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  <c r="BW68" s="77"/>
      <c r="BX68" s="77"/>
    </row>
    <row r="69" spans="1:76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  <c r="BW69" s="77"/>
      <c r="BX69" s="77"/>
    </row>
    <row r="70" spans="1:76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  <c r="BW70" s="77"/>
      <c r="BX70" s="77"/>
    </row>
    <row r="71" spans="1:76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  <c r="BW71" s="77"/>
      <c r="BX71" s="77"/>
    </row>
    <row r="72" spans="1:76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  <c r="BW72" s="77"/>
      <c r="BX72" s="77"/>
    </row>
    <row r="73" spans="1:76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  <c r="BW73" s="77"/>
      <c r="BX73" s="77"/>
    </row>
    <row r="74" spans="1:76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  <c r="BW74" s="77"/>
      <c r="BX74" s="77"/>
    </row>
    <row r="75" spans="1:76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  <c r="BW75" s="77"/>
      <c r="BX75" s="77"/>
    </row>
    <row r="76" spans="1:76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  <c r="BW76" s="77"/>
      <c r="BX76" s="77"/>
    </row>
    <row r="77" spans="1:76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  <c r="BW77" s="77"/>
      <c r="BX77" s="77"/>
    </row>
    <row r="78" spans="1:76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  <c r="BW78" s="77"/>
      <c r="BX78" s="77"/>
    </row>
    <row r="79" spans="1:76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  <c r="BW79" s="77"/>
      <c r="BX79" s="77"/>
    </row>
    <row r="80" spans="1:76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  <c r="BW80" s="77"/>
      <c r="BX80" s="77"/>
    </row>
    <row r="81" spans="1:76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  <c r="BW81" s="77"/>
      <c r="BX81" s="77"/>
    </row>
    <row r="82" spans="1:76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  <c r="BW82" s="77"/>
      <c r="BX82" s="77"/>
    </row>
    <row r="83" spans="1:76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  <c r="BW83" s="77"/>
      <c r="BX83" s="77"/>
    </row>
    <row r="84" spans="1:76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  <c r="BW84" s="77"/>
      <c r="BX84" s="77"/>
    </row>
    <row r="85" spans="1:76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  <c r="BW85" s="77"/>
      <c r="BX85" s="77"/>
    </row>
    <row r="86" spans="1:76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  <c r="BW86" s="77"/>
      <c r="BX86" s="77"/>
    </row>
    <row r="87" spans="1:76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  <c r="BW87" s="77"/>
      <c r="BX87" s="77"/>
    </row>
    <row r="88" spans="1:76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  <c r="BW88" s="77"/>
      <c r="BX88" s="77"/>
    </row>
    <row r="89" spans="1:76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  <c r="BW89" s="77"/>
      <c r="BX89" s="77"/>
    </row>
    <row r="90" spans="1:76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  <c r="BW90" s="77"/>
      <c r="BX90" s="77"/>
    </row>
    <row r="91" spans="1:76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  <c r="BW91" s="77"/>
      <c r="BX91" s="77"/>
    </row>
    <row r="92" spans="1:76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  <c r="BW92" s="77"/>
      <c r="BX92" s="77"/>
    </row>
    <row r="93" spans="1:76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  <c r="BW93" s="77"/>
      <c r="BX93" s="77"/>
    </row>
    <row r="94" spans="1:76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  <c r="BW94" s="77"/>
      <c r="BX94" s="77"/>
    </row>
    <row r="95" spans="1:76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  <c r="BW95" s="77"/>
      <c r="BX95" s="77"/>
    </row>
    <row r="96" spans="1:76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  <c r="BW96" s="77"/>
      <c r="BX96" s="77"/>
    </row>
    <row r="97" spans="1:76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  <c r="BW97" s="77"/>
      <c r="BX97" s="77"/>
    </row>
    <row r="98" spans="1:76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  <c r="BW98" s="77"/>
      <c r="BX98" s="77"/>
    </row>
    <row r="99" spans="1:76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  <c r="BW99" s="77"/>
      <c r="BX99" s="77"/>
    </row>
    <row r="100" spans="1:76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  <c r="BW100" s="77"/>
      <c r="BX100" s="77"/>
    </row>
    <row r="101" spans="1:76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  <c r="BW101" s="77"/>
      <c r="BX101" s="77"/>
    </row>
    <row r="102" spans="1:76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  <c r="BW102" s="77"/>
      <c r="BX102" s="77"/>
    </row>
    <row r="103" spans="1:76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  <c r="BW103" s="77"/>
      <c r="BX103" s="77"/>
    </row>
    <row r="104" spans="1:76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  <c r="BW104" s="77"/>
      <c r="BX104" s="77"/>
    </row>
    <row r="105" spans="1:76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  <c r="BW105" s="77"/>
      <c r="BX105" s="77"/>
    </row>
    <row r="106" spans="1:76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  <c r="BW106" s="77"/>
      <c r="BX106" s="77"/>
    </row>
    <row r="107" spans="1:76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77"/>
      <c r="BX107" s="77"/>
    </row>
    <row r="108" spans="1:76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77"/>
      <c r="BX108" s="77"/>
    </row>
    <row r="109" spans="1:76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77"/>
      <c r="BX109" s="77"/>
    </row>
    <row r="110" spans="1:76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77"/>
      <c r="BX110" s="77"/>
    </row>
    <row r="111" spans="1:76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77"/>
      <c r="BX111" s="77"/>
    </row>
    <row r="112" spans="1:76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77"/>
      <c r="BX112" s="77"/>
    </row>
    <row r="113" spans="1:76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77"/>
      <c r="BX113" s="77"/>
    </row>
    <row r="114" spans="1:76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77"/>
      <c r="BX114" s="77"/>
    </row>
    <row r="115" spans="1:76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77"/>
      <c r="BX115" s="77"/>
    </row>
    <row r="116" spans="1:76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77"/>
      <c r="BX116" s="77"/>
    </row>
    <row r="117" spans="1:76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77"/>
      <c r="BX117" s="77"/>
    </row>
    <row r="118" spans="1:76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77"/>
      <c r="BX118" s="77"/>
    </row>
    <row r="119" spans="1:76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77"/>
      <c r="BX119" s="77"/>
    </row>
    <row r="120" spans="1:76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77"/>
      <c r="BX120" s="77"/>
    </row>
    <row r="121" spans="1:76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77"/>
      <c r="BX121" s="77"/>
    </row>
    <row r="122" spans="1:76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77"/>
      <c r="BX122" s="77"/>
    </row>
    <row r="123" spans="1:76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77"/>
      <c r="BX123" s="77"/>
    </row>
    <row r="124" spans="1:76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77"/>
      <c r="BX124" s="77"/>
    </row>
    <row r="125" spans="1:76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77"/>
      <c r="BX125" s="77"/>
    </row>
    <row r="126" spans="1:76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77"/>
      <c r="BX126" s="77"/>
    </row>
    <row r="127" spans="1:76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77"/>
      <c r="BX127" s="77"/>
    </row>
    <row r="128" spans="1:76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77"/>
      <c r="BX128" s="77"/>
    </row>
    <row r="129" spans="1:76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77"/>
      <c r="BX129" s="77"/>
    </row>
    <row r="130" spans="1:76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77"/>
      <c r="BX130" s="77"/>
    </row>
    <row r="131" spans="1:76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77"/>
      <c r="BX131" s="77"/>
    </row>
    <row r="132" spans="1:76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77"/>
      <c r="BX132" s="77"/>
    </row>
    <row r="133" spans="1:76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77"/>
      <c r="BX133" s="77"/>
    </row>
    <row r="134" spans="1:76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77"/>
      <c r="BX134" s="77"/>
    </row>
    <row r="135" spans="1:76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77"/>
      <c r="BX135" s="77"/>
    </row>
    <row r="136" spans="1:76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77"/>
      <c r="BX136" s="77"/>
    </row>
    <row r="137" spans="1:76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77"/>
      <c r="BX137" s="77"/>
    </row>
    <row r="138" spans="1:76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77"/>
      <c r="BX138" s="77"/>
    </row>
    <row r="139" spans="1:76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77"/>
      <c r="BX139" s="77"/>
    </row>
    <row r="140" spans="1:76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77"/>
      <c r="BX140" s="77"/>
    </row>
    <row r="141" spans="1:76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77"/>
      <c r="BX141" s="77"/>
    </row>
    <row r="142" spans="1:76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77"/>
      <c r="BX142" s="77"/>
    </row>
    <row r="143" spans="1:76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77"/>
      <c r="BX143" s="77"/>
    </row>
    <row r="144" spans="1:76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77"/>
      <c r="BX144" s="77"/>
    </row>
    <row r="145" spans="1:76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77"/>
      <c r="BX145" s="77"/>
    </row>
    <row r="146" spans="1:76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77"/>
      <c r="BX146" s="77"/>
    </row>
    <row r="147" spans="1:76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77"/>
      <c r="BX147" s="77"/>
    </row>
    <row r="148" spans="1:76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77"/>
      <c r="BX148" s="77"/>
    </row>
    <row r="149" spans="1:76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77"/>
      <c r="BX149" s="77"/>
    </row>
    <row r="150" spans="1:76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77"/>
      <c r="BX150" s="77"/>
    </row>
    <row r="151" spans="1:76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77"/>
      <c r="BX151" s="77"/>
    </row>
    <row r="152" spans="1:76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77"/>
      <c r="BX152" s="77"/>
    </row>
    <row r="153" spans="1:76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77"/>
      <c r="BX153" s="77"/>
    </row>
    <row r="154" spans="1:76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77"/>
      <c r="BX154" s="77"/>
    </row>
    <row r="155" spans="1:76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77"/>
      <c r="BX155" s="77"/>
    </row>
    <row r="156" spans="1:76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77"/>
      <c r="BX156" s="77"/>
    </row>
    <row r="157" spans="1:76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77"/>
      <c r="BX157" s="77"/>
    </row>
    <row r="158" spans="1:76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77"/>
      <c r="BX158" s="77"/>
    </row>
    <row r="159" spans="1:76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77"/>
      <c r="BX159" s="77"/>
    </row>
    <row r="160" spans="1:76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77"/>
      <c r="BX160" s="77"/>
    </row>
    <row r="161" spans="1:76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77"/>
      <c r="BX161" s="77"/>
    </row>
    <row r="162" spans="1:76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77"/>
      <c r="BX162" s="77"/>
    </row>
    <row r="163" spans="1:76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77"/>
      <c r="BX163" s="77"/>
    </row>
    <row r="164" spans="1:76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77"/>
      <c r="BX164" s="77"/>
    </row>
    <row r="165" spans="1:76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77"/>
      <c r="BX165" s="77"/>
    </row>
    <row r="166" spans="1:76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77"/>
      <c r="BX166" s="77"/>
    </row>
    <row r="167" spans="1:76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77"/>
      <c r="BX167" s="77"/>
    </row>
    <row r="168" spans="1:76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77"/>
      <c r="BX168" s="77"/>
    </row>
    <row r="169" spans="1:76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77"/>
      <c r="BX169" s="77"/>
    </row>
    <row r="170" spans="1:76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77"/>
      <c r="BX170" s="77"/>
    </row>
    <row r="171" spans="1:76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77"/>
      <c r="BX171" s="77"/>
    </row>
    <row r="172" spans="1:76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77"/>
      <c r="BX172" s="77"/>
    </row>
    <row r="173" spans="1:76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77"/>
      <c r="BX173" s="77"/>
    </row>
    <row r="174" spans="1:76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77"/>
      <c r="BX174" s="77"/>
    </row>
    <row r="175" spans="1:76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77"/>
      <c r="BX175" s="77"/>
    </row>
    <row r="176" spans="1:76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77"/>
      <c r="BX176" s="77"/>
    </row>
    <row r="177" spans="1:76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77"/>
      <c r="BX177" s="77"/>
    </row>
    <row r="178" spans="1:76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77"/>
      <c r="BX178" s="77"/>
    </row>
    <row r="179" spans="1:76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77"/>
      <c r="BX179" s="77"/>
    </row>
    <row r="180" spans="1:76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77"/>
      <c r="BX180" s="77"/>
    </row>
    <row r="181" spans="1:76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77"/>
      <c r="BX181" s="77"/>
    </row>
    <row r="182" spans="1:76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77"/>
      <c r="BX182" s="77"/>
    </row>
    <row r="183" spans="1:76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77"/>
      <c r="BX183" s="77"/>
    </row>
    <row r="184" spans="1:76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77"/>
      <c r="BX184" s="77"/>
    </row>
    <row r="185" spans="1:76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77"/>
      <c r="BX185" s="77"/>
    </row>
    <row r="186" spans="1:76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  <c r="BX186" s="77"/>
    </row>
    <row r="187" spans="1:76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  <c r="BX187" s="77"/>
    </row>
    <row r="188" spans="1:76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  <c r="BX188" s="77"/>
    </row>
    <row r="189" spans="1:76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  <c r="BX189" s="77"/>
    </row>
    <row r="190" spans="1:76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  <c r="BX190" s="77"/>
    </row>
    <row r="191" spans="1:76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  <c r="BX191" s="77"/>
    </row>
    <row r="192" spans="1:76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  <c r="BX192" s="77"/>
    </row>
    <row r="193" spans="1:76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  <c r="BX193" s="77"/>
    </row>
    <row r="194" spans="1:76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  <c r="BX194" s="77"/>
    </row>
    <row r="195" spans="1:76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  <c r="BX195" s="77"/>
    </row>
    <row r="196" spans="1:76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  <c r="BX196" s="77"/>
    </row>
    <row r="197" spans="1:76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  <c r="BX197" s="77"/>
    </row>
    <row r="198" spans="1:76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  <c r="BX198" s="77"/>
    </row>
    <row r="199" spans="1:76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  <c r="BX199" s="77"/>
    </row>
    <row r="200" spans="1:76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  <c r="BX200" s="77"/>
    </row>
    <row r="201" spans="1:76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  <c r="BX201" s="77"/>
    </row>
    <row r="202" spans="1:76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  <c r="BX202" s="77"/>
    </row>
    <row r="203" spans="1:76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  <c r="BX203" s="77"/>
    </row>
    <row r="204" spans="1:76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  <c r="BX204" s="77"/>
    </row>
    <row r="205" spans="1:76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  <c r="BX205" s="77"/>
    </row>
    <row r="206" spans="1:76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  <c r="BX206" s="77"/>
    </row>
    <row r="207" spans="1:76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  <c r="BX207" s="77"/>
    </row>
    <row r="208" spans="1:76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  <c r="BX208" s="77"/>
    </row>
    <row r="209" spans="1:76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  <c r="BX209" s="77"/>
    </row>
    <row r="210" spans="1:76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  <c r="BX210" s="77"/>
    </row>
    <row r="211" spans="1:76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  <c r="BX211" s="77"/>
    </row>
    <row r="212" spans="1:76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2727.9319404999997</v>
      </c>
      <c r="BJ212" s="47">
        <v>20762.147337857536</v>
      </c>
      <c r="BK212" s="47">
        <v>1220.5918123388465</v>
      </c>
      <c r="BL212" s="48">
        <v>313622.4183005541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  <c r="BX212" s="77"/>
    </row>
    <row r="213" spans="1:76" x14ac:dyDescent="0.25">
      <c r="A213" s="17">
        <v>44958</v>
      </c>
      <c r="B213" s="47">
        <v>123287.812768895</v>
      </c>
      <c r="C213" s="47">
        <v>19573.974623683</v>
      </c>
      <c r="D213" s="47">
        <v>75870.363208858995</v>
      </c>
      <c r="E213" s="48">
        <v>11623.694526327001</v>
      </c>
      <c r="F213" s="47">
        <v>230355.84512776398</v>
      </c>
      <c r="G213" s="78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32952.399731717902</v>
      </c>
      <c r="AJ213" s="47">
        <v>21138.465413003301</v>
      </c>
      <c r="AK213" s="47">
        <v>11813.934318714601</v>
      </c>
      <c r="AL213" s="47">
        <v>11770.0862806717</v>
      </c>
      <c r="AM213" s="47">
        <v>6761.3789321632503</v>
      </c>
      <c r="AN213" s="47">
        <v>5008.7073485084493</v>
      </c>
      <c r="AO213" s="48">
        <v>55924.828986849403</v>
      </c>
      <c r="AP213" s="47">
        <v>106740.21262935326</v>
      </c>
      <c r="AQ213" s="47">
        <v>67007.891272895606</v>
      </c>
      <c r="AR213" s="47">
        <v>52622.6936371884</v>
      </c>
      <c r="AS213" s="47">
        <v>14385.1976357072</v>
      </c>
      <c r="AT213" s="47">
        <v>38117.2563834393</v>
      </c>
      <c r="AU213" s="47">
        <v>1615.06497301835</v>
      </c>
      <c r="AV213" s="47">
        <v>10708.901661094</v>
      </c>
      <c r="AW213" s="47">
        <v>20452.459452845054</v>
      </c>
      <c r="AX213" s="47">
        <v>1712.0740000000001</v>
      </c>
      <c r="AY213" s="47">
        <v>11760.488482595392</v>
      </c>
      <c r="AZ213" s="47">
        <v>84.630499999999998</v>
      </c>
      <c r="BA213" s="48">
        <v>183693.35774754628</v>
      </c>
      <c r="BB213" s="47">
        <v>30111.276929867399</v>
      </c>
      <c r="BC213" s="47">
        <v>14241.212974741649</v>
      </c>
      <c r="BD213" s="47">
        <v>44832.286177644695</v>
      </c>
      <c r="BE213" s="47">
        <v>95.358716895399994</v>
      </c>
      <c r="BF213" s="47">
        <v>502.17840621962347</v>
      </c>
      <c r="BG213" s="47">
        <v>36404.037239500001</v>
      </c>
      <c r="BH213" s="47">
        <v>21805.666446900294</v>
      </c>
      <c r="BI213" s="47">
        <v>2662.7477515</v>
      </c>
      <c r="BJ213" s="47">
        <v>19695.326955047865</v>
      </c>
      <c r="BK213" s="47">
        <v>1175.5693841036025</v>
      </c>
      <c r="BL213" s="48">
        <v>313477.22605166392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  <c r="BX213" s="77"/>
    </row>
    <row r="214" spans="1:76" x14ac:dyDescent="0.25">
      <c r="A214" s="17">
        <v>44986</v>
      </c>
      <c r="B214" s="47">
        <v>123167.998588496</v>
      </c>
      <c r="C214" s="47">
        <v>19648.053258913002</v>
      </c>
      <c r="D214" s="47">
        <v>76206.944422967994</v>
      </c>
      <c r="E214" s="48">
        <v>11556.209334558</v>
      </c>
      <c r="F214" s="47">
        <v>230579.20560493498</v>
      </c>
      <c r="G214" s="13">
        <v>27.66</v>
      </c>
      <c r="H214" s="8">
        <v>2552.9899999999998</v>
      </c>
      <c r="I214" s="49">
        <v>32.99</v>
      </c>
      <c r="J214" s="49">
        <v>1032.71</v>
      </c>
      <c r="K214" s="49">
        <v>11.74</v>
      </c>
      <c r="L214" s="49">
        <v>426.83</v>
      </c>
      <c r="M214" s="49">
        <v>18</v>
      </c>
      <c r="N214" s="49">
        <v>506.21</v>
      </c>
      <c r="O214" s="49">
        <v>38.17</v>
      </c>
      <c r="P214" s="49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49">
        <v>12.83</v>
      </c>
      <c r="V214" s="49">
        <v>3930.94</v>
      </c>
      <c r="W214" s="49">
        <v>20.32</v>
      </c>
      <c r="X214" s="49">
        <v>3097.41</v>
      </c>
      <c r="Y214" s="13">
        <v>6.66</v>
      </c>
      <c r="Z214" s="8">
        <v>1933.69</v>
      </c>
      <c r="AA214" s="49">
        <v>6.47</v>
      </c>
      <c r="AB214" s="49">
        <v>1326.58</v>
      </c>
      <c r="AC214" s="49">
        <v>7.07</v>
      </c>
      <c r="AD214" s="49">
        <v>607.11</v>
      </c>
      <c r="AE214" s="56">
        <v>4.3099999999999996</v>
      </c>
      <c r="AF214" s="55">
        <v>429.94</v>
      </c>
      <c r="AG214" s="47">
        <v>18048.091109419001</v>
      </c>
      <c r="AH214" s="47">
        <v>11013.2596322998</v>
      </c>
      <c r="AI214" s="47">
        <v>32882.428225168405</v>
      </c>
      <c r="AJ214" s="47">
        <v>21141.959452926902</v>
      </c>
      <c r="AK214" s="47">
        <v>11740.4687722415</v>
      </c>
      <c r="AL214" s="47">
        <v>11762.652550482901</v>
      </c>
      <c r="AM214" s="47">
        <v>6598.4927566696088</v>
      </c>
      <c r="AN214" s="47">
        <v>5164.1597938132918</v>
      </c>
      <c r="AO214" s="48">
        <v>55658.340407951109</v>
      </c>
      <c r="AP214" s="47">
        <v>108820.22273187785</v>
      </c>
      <c r="AQ214" s="47">
        <v>68601.712601237901</v>
      </c>
      <c r="AR214" s="47">
        <v>55127.075736013598</v>
      </c>
      <c r="AS214" s="47">
        <v>13474.6368652243</v>
      </c>
      <c r="AT214" s="47">
        <v>38695.704696818088</v>
      </c>
      <c r="AU214" s="47">
        <v>1522.8054338218701</v>
      </c>
      <c r="AV214" s="47">
        <v>10637.586664337699</v>
      </c>
      <c r="AW214" s="47">
        <v>23477.733718282198</v>
      </c>
      <c r="AX214" s="47">
        <v>1763.866</v>
      </c>
      <c r="AY214" s="47">
        <v>13008.347348057849</v>
      </c>
      <c r="AZ214" s="47">
        <v>79.686999999999998</v>
      </c>
      <c r="BA214" s="48">
        <v>187269.71517439102</v>
      </c>
      <c r="BB214" s="47">
        <v>31171.440536763399</v>
      </c>
      <c r="BC214" s="47">
        <v>15150.233396883188</v>
      </c>
      <c r="BD214" s="47">
        <v>44390.856809386096</v>
      </c>
      <c r="BE214" s="47">
        <v>95.967676981086996</v>
      </c>
      <c r="BF214" s="47">
        <v>390.56207194305557</v>
      </c>
      <c r="BG214" s="47">
        <v>36438.108985665007</v>
      </c>
      <c r="BH214" s="47">
        <v>21529.402642114685</v>
      </c>
      <c r="BI214" s="47">
        <v>2564.3024489999998</v>
      </c>
      <c r="BJ214" s="47">
        <v>21288.017400499983</v>
      </c>
      <c r="BK214" s="47">
        <v>1142.0394761466</v>
      </c>
      <c r="BL214" s="48">
        <v>316570.53286648093</v>
      </c>
      <c r="BM214" s="51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7"/>
      <c r="BX214" s="77"/>
    </row>
    <row r="215" spans="1:76" x14ac:dyDescent="0.25">
      <c r="A215" s="17">
        <v>45017</v>
      </c>
      <c r="B215" s="47">
        <v>124600.160124926</v>
      </c>
      <c r="C215" s="47">
        <v>19684.437675036999</v>
      </c>
      <c r="D215" s="47">
        <v>76835.648637552993</v>
      </c>
      <c r="E215" s="48">
        <v>12036.541408595</v>
      </c>
      <c r="F215" s="47">
        <v>233156.78784611099</v>
      </c>
      <c r="G215" s="13">
        <v>28.84</v>
      </c>
      <c r="H215" s="8">
        <v>2266.4</v>
      </c>
      <c r="I215" s="49">
        <v>33.86</v>
      </c>
      <c r="J215" s="49">
        <v>1008.72</v>
      </c>
      <c r="K215" s="49">
        <v>11.8</v>
      </c>
      <c r="L215" s="49">
        <v>355.14</v>
      </c>
      <c r="M215" s="49">
        <v>18.260000000000002</v>
      </c>
      <c r="N215" s="49">
        <v>378.52</v>
      </c>
      <c r="O215" s="49">
        <v>38.35</v>
      </c>
      <c r="P215" s="49">
        <v>524.02</v>
      </c>
      <c r="Q215" s="13">
        <v>16.37</v>
      </c>
      <c r="R215" s="8">
        <v>5555.19</v>
      </c>
      <c r="S215" s="5">
        <v>30.6</v>
      </c>
      <c r="T215" s="5">
        <v>80.66</v>
      </c>
      <c r="U215" s="49">
        <v>12.59</v>
      </c>
      <c r="V215" s="49">
        <v>3152.6</v>
      </c>
      <c r="W215" s="49">
        <v>21</v>
      </c>
      <c r="X215" s="49">
        <v>2321.9299999999998</v>
      </c>
      <c r="Y215" s="13">
        <v>6.82</v>
      </c>
      <c r="Z215" s="8">
        <v>1554.28</v>
      </c>
      <c r="AA215" s="49">
        <v>6.57</v>
      </c>
      <c r="AB215" s="49">
        <v>1109.8599999999999</v>
      </c>
      <c r="AC215" s="49">
        <v>7.44</v>
      </c>
      <c r="AD215" s="49">
        <v>444.42</v>
      </c>
      <c r="AE215" s="56">
        <v>4.29</v>
      </c>
      <c r="AF215" s="55">
        <v>335.14</v>
      </c>
      <c r="AG215" s="47">
        <v>18416.6796412732</v>
      </c>
      <c r="AH215" s="47">
        <v>10860.7837108278</v>
      </c>
      <c r="AI215" s="47">
        <v>33248.2075386918</v>
      </c>
      <c r="AJ215" s="47">
        <v>21574.126484735501</v>
      </c>
      <c r="AK215" s="47">
        <v>11674.081053956301</v>
      </c>
      <c r="AL215" s="47">
        <v>11579.4029413225</v>
      </c>
      <c r="AM215" s="47">
        <v>6486.051540806</v>
      </c>
      <c r="AN215" s="47">
        <v>5093.3514005164998</v>
      </c>
      <c r="AO215" s="48">
        <v>55688.394190842097</v>
      </c>
      <c r="AP215" s="47">
        <v>110233.41773768404</v>
      </c>
      <c r="AQ215" s="47">
        <v>69722.12261720869</v>
      </c>
      <c r="AR215" s="47">
        <v>56843.222504524398</v>
      </c>
      <c r="AS215" s="47">
        <v>12878.9001126843</v>
      </c>
      <c r="AT215" s="47">
        <v>39091.490421304778</v>
      </c>
      <c r="AU215" s="47">
        <v>1419.8046991705801</v>
      </c>
      <c r="AV215" s="47">
        <v>10580.7149585199</v>
      </c>
      <c r="AW215" s="47">
        <v>25919.350009882895</v>
      </c>
      <c r="AX215" s="47">
        <v>1814.2375000000002</v>
      </c>
      <c r="AY215" s="47">
        <v>14400.878188827937</v>
      </c>
      <c r="AZ215" s="47">
        <v>81.925000000000011</v>
      </c>
      <c r="BA215" s="48">
        <v>189753.31120810102</v>
      </c>
      <c r="BB215" s="47">
        <v>31217.0728609629</v>
      </c>
      <c r="BC215" s="47">
        <v>15468.31979086629</v>
      </c>
      <c r="BD215" s="47">
        <v>44578.1884139061</v>
      </c>
      <c r="BE215" s="47">
        <v>92.386203995105305</v>
      </c>
      <c r="BF215" s="47">
        <v>460.97492364665356</v>
      </c>
      <c r="BG215" s="47">
        <v>36653.065889165002</v>
      </c>
      <c r="BH215" s="47">
        <v>21346.687229424999</v>
      </c>
      <c r="BI215" s="47">
        <v>2501.3969564999998</v>
      </c>
      <c r="BJ215" s="47">
        <v>22211.557665243265</v>
      </c>
      <c r="BK215" s="47">
        <v>1127.7974881948601</v>
      </c>
      <c r="BL215" s="48">
        <v>318732.04832312989</v>
      </c>
      <c r="BM215" s="51"/>
      <c r="BN215" s="13">
        <v>10.92</v>
      </c>
      <c r="BO215" s="5">
        <v>15711.59</v>
      </c>
      <c r="BP215" s="13">
        <v>10.84</v>
      </c>
      <c r="BQ215" s="5">
        <v>3174.25</v>
      </c>
      <c r="BR215" s="13">
        <v>9.82</v>
      </c>
      <c r="BS215" s="5">
        <v>435</v>
      </c>
      <c r="BT215" s="13">
        <v>6.31</v>
      </c>
      <c r="BU215" s="8">
        <v>51.61</v>
      </c>
      <c r="BV215" s="5"/>
      <c r="BW215" s="77"/>
      <c r="BX215" s="77"/>
    </row>
    <row r="216" spans="1:76" x14ac:dyDescent="0.25">
      <c r="A216" s="17">
        <v>45047</v>
      </c>
      <c r="B216" s="47">
        <v>123467.87208583399</v>
      </c>
      <c r="C216" s="47">
        <v>19782.138158403999</v>
      </c>
      <c r="D216" s="47">
        <v>77373.067831837994</v>
      </c>
      <c r="E216" s="48">
        <v>12552.442941801</v>
      </c>
      <c r="F216" s="47">
        <v>233175.52101787698</v>
      </c>
      <c r="G216" s="13">
        <v>28.16</v>
      </c>
      <c r="H216" s="8">
        <v>2512.8200000000002</v>
      </c>
      <c r="I216" s="49">
        <v>33.229999999999997</v>
      </c>
      <c r="J216" s="49">
        <v>1045.98</v>
      </c>
      <c r="K216" s="49">
        <v>12.48</v>
      </c>
      <c r="L216" s="49">
        <v>422.27</v>
      </c>
      <c r="M216" s="49">
        <v>18.16</v>
      </c>
      <c r="N216" s="49">
        <v>462.48</v>
      </c>
      <c r="O216" s="49">
        <v>38.36</v>
      </c>
      <c r="P216" s="49">
        <v>582.09</v>
      </c>
      <c r="Q216" s="13">
        <v>16.09</v>
      </c>
      <c r="R216" s="8">
        <v>6306.55</v>
      </c>
      <c r="S216" s="5">
        <v>29.84</v>
      </c>
      <c r="T216" s="5">
        <v>84.08</v>
      </c>
      <c r="U216" s="49">
        <v>12.46</v>
      </c>
      <c r="V216" s="49">
        <v>3344.86</v>
      </c>
      <c r="W216" s="49">
        <v>19.91</v>
      </c>
      <c r="X216" s="49">
        <v>2877.61</v>
      </c>
      <c r="Y216" s="13">
        <v>6.76</v>
      </c>
      <c r="Z216" s="8">
        <v>1927.3899999999999</v>
      </c>
      <c r="AA216" s="49">
        <v>6.49</v>
      </c>
      <c r="AB216" s="49">
        <v>1414.46</v>
      </c>
      <c r="AC216" s="49">
        <v>7.49</v>
      </c>
      <c r="AD216" s="49">
        <v>512.92999999999995</v>
      </c>
      <c r="AE216" s="56">
        <v>4.2300000000000004</v>
      </c>
      <c r="AF216" s="55">
        <v>410.1</v>
      </c>
      <c r="AG216" s="47">
        <v>18232.100824532699</v>
      </c>
      <c r="AH216" s="47">
        <v>10779.6750685795</v>
      </c>
      <c r="AI216" s="47">
        <v>33237.922496116502</v>
      </c>
      <c r="AJ216" s="47">
        <v>21616.183103573199</v>
      </c>
      <c r="AK216" s="47">
        <v>11621.739392543301</v>
      </c>
      <c r="AL216" s="47">
        <v>11640.109385137001</v>
      </c>
      <c r="AM216" s="47">
        <v>6456.5783898986365</v>
      </c>
      <c r="AN216" s="47">
        <v>5183.5309952383641</v>
      </c>
      <c r="AO216" s="48">
        <v>55657.706949833002</v>
      </c>
      <c r="AP216" s="47">
        <v>109769.79422501929</v>
      </c>
      <c r="AQ216" s="47">
        <v>69560.841640407802</v>
      </c>
      <c r="AR216" s="47">
        <v>57363.419137357901</v>
      </c>
      <c r="AS216" s="47">
        <v>12197.4225030499</v>
      </c>
      <c r="AT216" s="47">
        <v>38895.568104992257</v>
      </c>
      <c r="AU216" s="47">
        <v>1313.38447961923</v>
      </c>
      <c r="AV216" s="47">
        <v>10570.6316420812</v>
      </c>
      <c r="AW216" s="47">
        <v>24968.898530111648</v>
      </c>
      <c r="AX216" s="47">
        <v>1858.298</v>
      </c>
      <c r="AY216" s="47">
        <v>13693.028345317687</v>
      </c>
      <c r="AZ216" s="47">
        <v>87.496000000000009</v>
      </c>
      <c r="BA216" s="48">
        <v>189044.80500172742</v>
      </c>
      <c r="BB216" s="47">
        <v>29993.501541854101</v>
      </c>
      <c r="BC216" s="47">
        <v>18268.932532355873</v>
      </c>
      <c r="BD216" s="47">
        <v>46630.155061902202</v>
      </c>
      <c r="BE216" s="47">
        <v>91.719470961636404</v>
      </c>
      <c r="BF216" s="47">
        <v>479.47230712317594</v>
      </c>
      <c r="BG216" s="47">
        <v>37126.097528969505</v>
      </c>
      <c r="BH216" s="47">
        <v>21112.356270415548</v>
      </c>
      <c r="BI216" s="47">
        <v>2441.0770240000002</v>
      </c>
      <c r="BJ216" s="47">
        <v>22001.413142845751</v>
      </c>
      <c r="BK216" s="47">
        <v>1094.6484074828163</v>
      </c>
      <c r="BL216" s="48">
        <v>322092.05518898094</v>
      </c>
      <c r="BM216" s="51"/>
      <c r="BN216" s="13">
        <v>10.85</v>
      </c>
      <c r="BO216" s="5">
        <v>17923.54</v>
      </c>
      <c r="BP216" s="13">
        <v>10.89</v>
      </c>
      <c r="BQ216" s="5">
        <v>4110.24</v>
      </c>
      <c r="BR216" s="13">
        <v>9.8000000000000007</v>
      </c>
      <c r="BS216" s="5">
        <v>486.95</v>
      </c>
      <c r="BT216" s="13">
        <v>6.71</v>
      </c>
      <c r="BU216" s="8">
        <v>104.1</v>
      </c>
      <c r="BV216" s="5"/>
      <c r="BW216" s="77"/>
      <c r="BX216" s="77"/>
    </row>
    <row r="217" spans="1:76" x14ac:dyDescent="0.25">
      <c r="A217" s="17">
        <v>45078</v>
      </c>
      <c r="B217" s="47">
        <v>122079.972824775</v>
      </c>
      <c r="C217" s="47">
        <v>19778.44664446</v>
      </c>
      <c r="D217" s="47">
        <v>77700.574888862</v>
      </c>
      <c r="E217" s="48">
        <v>11958.330840242001</v>
      </c>
      <c r="F217" s="47">
        <v>231517.32519833901</v>
      </c>
      <c r="G217" s="13">
        <v>28.91</v>
      </c>
      <c r="H217" s="8">
        <v>2221.4699999999998</v>
      </c>
      <c r="I217" s="49">
        <v>33.81</v>
      </c>
      <c r="J217" s="49">
        <v>922.12</v>
      </c>
      <c r="K217" s="49">
        <v>12.89</v>
      </c>
      <c r="L217" s="49">
        <v>339.68</v>
      </c>
      <c r="M217" s="49">
        <v>18.12</v>
      </c>
      <c r="N217" s="49">
        <v>414.24</v>
      </c>
      <c r="O217" s="49">
        <v>38.799999999999997</v>
      </c>
      <c r="P217" s="49">
        <v>545.42999999999995</v>
      </c>
      <c r="Q217" s="13">
        <v>15.8</v>
      </c>
      <c r="R217" s="8">
        <v>6168.81</v>
      </c>
      <c r="S217" s="5">
        <v>30.08</v>
      </c>
      <c r="T217" s="5">
        <v>69.11</v>
      </c>
      <c r="U217" s="49">
        <v>12.19</v>
      </c>
      <c r="V217" s="49">
        <v>3308.01</v>
      </c>
      <c r="W217" s="49">
        <v>19.73</v>
      </c>
      <c r="X217" s="49">
        <v>2791.69</v>
      </c>
      <c r="Y217" s="13">
        <v>6.9</v>
      </c>
      <c r="Z217" s="8">
        <v>1543.14</v>
      </c>
      <c r="AA217" s="49">
        <v>6.61</v>
      </c>
      <c r="AB217" s="49">
        <v>1063.28</v>
      </c>
      <c r="AC217" s="49">
        <v>7.53</v>
      </c>
      <c r="AD217" s="49">
        <v>479.86</v>
      </c>
      <c r="AE217" s="56">
        <v>4.2</v>
      </c>
      <c r="AF217" s="55">
        <v>433.7</v>
      </c>
      <c r="AG217" s="47">
        <v>17738.197438273</v>
      </c>
      <c r="AH217" s="47">
        <v>10664.0545210333</v>
      </c>
      <c r="AI217" s="47">
        <v>33106.343911636402</v>
      </c>
      <c r="AJ217" s="47">
        <v>21565.508806471898</v>
      </c>
      <c r="AK217" s="47">
        <v>11540.8351051645</v>
      </c>
      <c r="AL217" s="47">
        <v>11592.647023338999</v>
      </c>
      <c r="AM217" s="47">
        <v>6376.4822261659001</v>
      </c>
      <c r="AN217" s="47">
        <v>5216.164797173099</v>
      </c>
      <c r="AO217" s="48">
        <v>55363.045456008702</v>
      </c>
      <c r="AP217" s="47">
        <v>111917.10244325893</v>
      </c>
      <c r="AQ217" s="47">
        <v>71474.595090716903</v>
      </c>
      <c r="AR217" s="47">
        <v>59744.428694742703</v>
      </c>
      <c r="AS217" s="47">
        <v>11730.1663959742</v>
      </c>
      <c r="AT217" s="47">
        <v>39159.991074113794</v>
      </c>
      <c r="AU217" s="47">
        <v>1282.51627842825</v>
      </c>
      <c r="AV217" s="47">
        <v>10534.9181388573</v>
      </c>
      <c r="AW217" s="47">
        <v>25438.873261138702</v>
      </c>
      <c r="AX217" s="47">
        <v>1896.585</v>
      </c>
      <c r="AY217" s="47">
        <v>13931.133151837512</v>
      </c>
      <c r="AZ217" s="47">
        <v>86.888999999999996</v>
      </c>
      <c r="BA217" s="48">
        <v>191132.50214742613</v>
      </c>
      <c r="BB217" s="47">
        <v>29327.403362906</v>
      </c>
      <c r="BC217" s="47">
        <v>16608.103936533298</v>
      </c>
      <c r="BD217" s="47">
        <v>47457.851776526804</v>
      </c>
      <c r="BE217" s="47">
        <v>92.341152158149995</v>
      </c>
      <c r="BF217" s="47">
        <v>458.01257819248946</v>
      </c>
      <c r="BG217" s="47">
        <v>37351.116422969499</v>
      </c>
      <c r="BH217" s="47">
        <v>21377.542062510831</v>
      </c>
      <c r="BI217" s="47">
        <v>2420.5645861666667</v>
      </c>
      <c r="BJ217" s="47">
        <v>22642.526865979726</v>
      </c>
      <c r="BK217" s="47">
        <v>1058.5824744516806</v>
      </c>
      <c r="BL217" s="48">
        <v>322524.32868495851</v>
      </c>
      <c r="BM217" s="51"/>
      <c r="BN217" s="13">
        <v>10.74</v>
      </c>
      <c r="BO217" s="5">
        <v>17421.91</v>
      </c>
      <c r="BP217" s="13">
        <v>10.67</v>
      </c>
      <c r="BQ217" s="5">
        <v>3815.1</v>
      </c>
      <c r="BR217" s="13">
        <v>8.7200000000000006</v>
      </c>
      <c r="BS217" s="5">
        <v>415.41</v>
      </c>
      <c r="BT217" s="13">
        <v>6.26</v>
      </c>
      <c r="BU217" s="8">
        <v>244.48</v>
      </c>
      <c r="BV217" s="5"/>
      <c r="BW217" s="77"/>
      <c r="BX217" s="77"/>
    </row>
    <row r="218" spans="1:76" x14ac:dyDescent="0.25">
      <c r="A218" s="17">
        <v>45108</v>
      </c>
      <c r="B218" s="47">
        <v>122362.885700022</v>
      </c>
      <c r="C218" s="47">
        <v>19779.346054398</v>
      </c>
      <c r="D218" s="47">
        <v>77776.452044321006</v>
      </c>
      <c r="E218" s="48">
        <v>12784.116276283001</v>
      </c>
      <c r="F218" s="47">
        <v>232702.80007502402</v>
      </c>
      <c r="G218" s="13">
        <v>29.1</v>
      </c>
      <c r="H218" s="8">
        <v>2380.85</v>
      </c>
      <c r="I218" s="49">
        <v>34.130000000000003</v>
      </c>
      <c r="J218" s="49">
        <v>1032.5</v>
      </c>
      <c r="K218" s="49">
        <v>13.47</v>
      </c>
      <c r="L218" s="49">
        <v>344.02</v>
      </c>
      <c r="M218" s="49">
        <v>17.600000000000001</v>
      </c>
      <c r="N218" s="49">
        <v>451.43</v>
      </c>
      <c r="O218" s="49">
        <v>38.82</v>
      </c>
      <c r="P218" s="49">
        <v>552.9</v>
      </c>
      <c r="Q218" s="13">
        <v>15.75</v>
      </c>
      <c r="R218" s="8">
        <v>5519.65</v>
      </c>
      <c r="S218" s="5">
        <v>30.29</v>
      </c>
      <c r="T218" s="5">
        <v>79.44</v>
      </c>
      <c r="U218" s="49">
        <v>12.2</v>
      </c>
      <c r="V218" s="49">
        <v>2583.3200000000002</v>
      </c>
      <c r="W218" s="49">
        <v>18.55</v>
      </c>
      <c r="X218" s="49">
        <v>2856.89</v>
      </c>
      <c r="Y218" s="13">
        <v>6.82</v>
      </c>
      <c r="Z218" s="8">
        <v>1838.19</v>
      </c>
      <c r="AA218" s="49">
        <v>6.64</v>
      </c>
      <c r="AB218" s="49">
        <v>1290</v>
      </c>
      <c r="AC218" s="49">
        <v>7.26</v>
      </c>
      <c r="AD218" s="49">
        <v>548.19000000000005</v>
      </c>
      <c r="AE218" s="56">
        <v>4.24</v>
      </c>
      <c r="AF218" s="55">
        <v>417.11</v>
      </c>
      <c r="AG218" s="47">
        <v>17043.361504657401</v>
      </c>
      <c r="AH218" s="47">
        <v>10593.734309436501</v>
      </c>
      <c r="AI218" s="47">
        <v>32584.982897791997</v>
      </c>
      <c r="AJ218" s="47">
        <v>21296.113903468799</v>
      </c>
      <c r="AK218" s="47">
        <v>11288.8689943232</v>
      </c>
      <c r="AL218" s="47">
        <v>11541.588109141199</v>
      </c>
      <c r="AM218" s="47">
        <v>6296.6663439227141</v>
      </c>
      <c r="AN218" s="47">
        <v>5244.9217652184852</v>
      </c>
      <c r="AO218" s="48">
        <v>54720.305316369697</v>
      </c>
      <c r="AP218" s="47">
        <v>112909.68222110665</v>
      </c>
      <c r="AQ218" s="47">
        <v>72561.730064511605</v>
      </c>
      <c r="AR218" s="47">
        <v>61344.354541509601</v>
      </c>
      <c r="AS218" s="47">
        <v>11217.375523002</v>
      </c>
      <c r="AT218" s="47">
        <v>39176.594585934043</v>
      </c>
      <c r="AU218" s="47">
        <v>1171.357570661</v>
      </c>
      <c r="AV218" s="47">
        <v>10468.6659402684</v>
      </c>
      <c r="AW218" s="47">
        <v>25025.849226647599</v>
      </c>
      <c r="AX218" s="47">
        <v>1916.1334999999999</v>
      </c>
      <c r="AY218" s="47">
        <v>13767.315103044375</v>
      </c>
      <c r="AZ218" s="47">
        <v>86.233499999999992</v>
      </c>
      <c r="BA218" s="48">
        <v>191187.08760134797</v>
      </c>
      <c r="BB218" s="47">
        <v>28187.9326578334</v>
      </c>
      <c r="BC218" s="47">
        <v>16388.899433111183</v>
      </c>
      <c r="BD218" s="47">
        <v>48070.622559995405</v>
      </c>
      <c r="BE218" s="47">
        <v>89.035753635428605</v>
      </c>
      <c r="BF218" s="47">
        <v>438.01370635747696</v>
      </c>
      <c r="BG218" s="47">
        <v>37338.819453000004</v>
      </c>
      <c r="BH218" s="47">
        <v>22317.517859861633</v>
      </c>
      <c r="BI218" s="47">
        <v>2399.3450739999998</v>
      </c>
      <c r="BJ218" s="47">
        <v>23076.463025915051</v>
      </c>
      <c r="BK218" s="47">
        <v>1039.1586940715104</v>
      </c>
      <c r="BL218" s="48">
        <v>322301.65237915592</v>
      </c>
      <c r="BM218" s="51"/>
      <c r="BN218" s="13">
        <v>10.4</v>
      </c>
      <c r="BO218" s="5">
        <v>18176.150000000001</v>
      </c>
      <c r="BP218" s="13">
        <v>9.9600000000000009</v>
      </c>
      <c r="BQ218" s="5">
        <v>3543.34</v>
      </c>
      <c r="BR218" s="13">
        <v>7.72</v>
      </c>
      <c r="BS218" s="5">
        <v>464.33</v>
      </c>
      <c r="BT218" s="13">
        <v>6.61</v>
      </c>
      <c r="BU218" s="8">
        <v>84.16</v>
      </c>
      <c r="BV218" s="5"/>
      <c r="BW218" s="77"/>
      <c r="BX218" s="77"/>
    </row>
    <row r="219" spans="1:76" x14ac:dyDescent="0.25">
      <c r="A219" s="17">
        <v>45139</v>
      </c>
      <c r="B219" s="47">
        <v>122298.044283681</v>
      </c>
      <c r="C219" s="47">
        <v>19895.675719056999</v>
      </c>
      <c r="D219" s="47">
        <v>78187.284320641993</v>
      </c>
      <c r="E219" s="48">
        <v>13238.676459692</v>
      </c>
      <c r="F219" s="47">
        <v>233619.68078307202</v>
      </c>
      <c r="G219" s="13">
        <v>28.48</v>
      </c>
      <c r="H219" s="8">
        <v>2557.9</v>
      </c>
      <c r="I219" s="49">
        <v>34.270000000000003</v>
      </c>
      <c r="J219" s="49">
        <v>1059.8800000000001</v>
      </c>
      <c r="K219" s="49">
        <v>13.71</v>
      </c>
      <c r="L219" s="49">
        <v>352.73</v>
      </c>
      <c r="M219" s="49">
        <v>16.82</v>
      </c>
      <c r="N219" s="49">
        <v>573.11</v>
      </c>
      <c r="O219" s="49">
        <v>38.549999999999997</v>
      </c>
      <c r="P219" s="49">
        <v>572.17999999999995</v>
      </c>
      <c r="Q219" s="13">
        <v>14.39</v>
      </c>
      <c r="R219" s="8">
        <v>5733.97</v>
      </c>
      <c r="S219" s="5">
        <v>29.62</v>
      </c>
      <c r="T219" s="5">
        <v>83.48</v>
      </c>
      <c r="U219" s="49">
        <v>10.95</v>
      </c>
      <c r="V219" s="49">
        <v>2925.02</v>
      </c>
      <c r="W219" s="49">
        <v>17.61</v>
      </c>
      <c r="X219" s="49">
        <v>2725.47</v>
      </c>
      <c r="Y219" s="13">
        <v>6.91</v>
      </c>
      <c r="Z219" s="8">
        <v>1557.47</v>
      </c>
      <c r="AA219" s="49">
        <v>6.6</v>
      </c>
      <c r="AB219" s="49">
        <v>1095.69</v>
      </c>
      <c r="AC219" s="49">
        <v>7.66</v>
      </c>
      <c r="AD219" s="49">
        <v>461.78</v>
      </c>
      <c r="AE219" s="56">
        <v>4.22</v>
      </c>
      <c r="AF219" s="55">
        <v>492.29</v>
      </c>
      <c r="AG219" s="47">
        <v>18524.311100188999</v>
      </c>
      <c r="AH219" s="47">
        <v>10497.451990637601</v>
      </c>
      <c r="AI219" s="47">
        <v>32491.744972455999</v>
      </c>
      <c r="AJ219" s="47">
        <v>21180.756465938201</v>
      </c>
      <c r="AK219" s="47">
        <v>11310.9885065178</v>
      </c>
      <c r="AL219" s="47">
        <v>11396.7735616261</v>
      </c>
      <c r="AM219" s="47">
        <v>6198.7905416847725</v>
      </c>
      <c r="AN219" s="47">
        <v>5197.9830199413273</v>
      </c>
      <c r="AO219" s="48">
        <v>54385.970524719698</v>
      </c>
      <c r="AP219" s="47">
        <v>112249.40468907758</v>
      </c>
      <c r="AQ219" s="47">
        <v>72061.548282898206</v>
      </c>
      <c r="AR219" s="47">
        <v>61260.437053254398</v>
      </c>
      <c r="AS219" s="47">
        <v>10801.1112296438</v>
      </c>
      <c r="AT219" s="47">
        <v>39117.389683990506</v>
      </c>
      <c r="AU219" s="47">
        <v>1070.4667221888601</v>
      </c>
      <c r="AV219" s="47">
        <v>10380.354269670701</v>
      </c>
      <c r="AW219" s="47">
        <v>24218.275717711102</v>
      </c>
      <c r="AX219" s="47">
        <v>1947.3719999999998</v>
      </c>
      <c r="AY219" s="47">
        <v>12914.280709442468</v>
      </c>
      <c r="AZ219" s="47">
        <v>86.844999999999999</v>
      </c>
      <c r="BA219" s="48">
        <v>190180.25149173659</v>
      </c>
      <c r="BB219" s="47">
        <v>29383.762426077599</v>
      </c>
      <c r="BC219" s="47">
        <v>18520.864783012574</v>
      </c>
      <c r="BD219" s="47">
        <v>49018.795997763198</v>
      </c>
      <c r="BE219" s="47">
        <v>87.765322331181807</v>
      </c>
      <c r="BF219" s="47">
        <v>432.77947780385603</v>
      </c>
      <c r="BG219" s="47">
        <v>37362.237592000005</v>
      </c>
      <c r="BH219" s="47">
        <v>22573.207594182939</v>
      </c>
      <c r="BI219" s="47">
        <v>2419.8364554999998</v>
      </c>
      <c r="BJ219" s="47">
        <v>23692.963412906236</v>
      </c>
      <c r="BK219" s="47">
        <v>1018.4133222031301</v>
      </c>
      <c r="BL219" s="48">
        <v>325268.12440529856</v>
      </c>
      <c r="BM219" s="51"/>
      <c r="BN219" s="13">
        <v>9.43</v>
      </c>
      <c r="BO219" s="5">
        <v>17587.38</v>
      </c>
      <c r="BP219" s="13">
        <v>8.99</v>
      </c>
      <c r="BQ219" s="5">
        <v>3050.07</v>
      </c>
      <c r="BR219" s="13">
        <v>7.7</v>
      </c>
      <c r="BS219" s="5">
        <v>646.41999999999996</v>
      </c>
      <c r="BT219" s="13">
        <v>6.51</v>
      </c>
      <c r="BU219" s="8">
        <v>5</v>
      </c>
      <c r="BV219" s="5"/>
      <c r="BW219" s="77"/>
      <c r="BX219" s="77"/>
    </row>
    <row r="220" spans="1:76" x14ac:dyDescent="0.25">
      <c r="A220" s="17">
        <v>45170</v>
      </c>
      <c r="B220" s="47">
        <v>123734.705139549</v>
      </c>
      <c r="C220" s="47">
        <v>19871.037964456002</v>
      </c>
      <c r="D220" s="47">
        <v>78538.072813973995</v>
      </c>
      <c r="E220" s="48">
        <v>13357.777924885</v>
      </c>
      <c r="F220" s="47">
        <v>235501.59384286398</v>
      </c>
      <c r="G220" s="13">
        <v>28.98</v>
      </c>
      <c r="H220" s="8">
        <v>2326.67</v>
      </c>
      <c r="I220" s="49">
        <v>33.72</v>
      </c>
      <c r="J220" s="49">
        <v>1051.22</v>
      </c>
      <c r="K220" s="49">
        <v>13.72</v>
      </c>
      <c r="L220" s="49">
        <v>308.31</v>
      </c>
      <c r="M220" s="49">
        <v>17.37</v>
      </c>
      <c r="N220" s="49">
        <v>435.67</v>
      </c>
      <c r="O220" s="49">
        <v>37.96</v>
      </c>
      <c r="P220" s="49">
        <v>531.47</v>
      </c>
      <c r="Q220" s="13">
        <v>14.28</v>
      </c>
      <c r="R220" s="8">
        <v>5575.38</v>
      </c>
      <c r="S220" s="5">
        <v>30.46</v>
      </c>
      <c r="T220" s="5">
        <v>80.11</v>
      </c>
      <c r="U220" s="49">
        <v>10.76</v>
      </c>
      <c r="V220" s="49">
        <v>2912.67</v>
      </c>
      <c r="W220" s="49">
        <v>17.739999999999998</v>
      </c>
      <c r="X220" s="49">
        <v>2582.6</v>
      </c>
      <c r="Y220" s="13">
        <v>7.14</v>
      </c>
      <c r="Z220" s="8">
        <v>1511.48</v>
      </c>
      <c r="AA220" s="49">
        <v>6.93</v>
      </c>
      <c r="AB220" s="49">
        <v>1036.95</v>
      </c>
      <c r="AC220" s="49">
        <v>7.59</v>
      </c>
      <c r="AD220" s="49">
        <v>474.53</v>
      </c>
      <c r="AE220" s="56">
        <v>4.3499999999999996</v>
      </c>
      <c r="AF220" s="55">
        <v>410.75</v>
      </c>
      <c r="AG220" s="47">
        <v>18286.856354898999</v>
      </c>
      <c r="AH220" s="47">
        <v>10562.3694799105</v>
      </c>
      <c r="AI220" s="47">
        <v>32745.587093143102</v>
      </c>
      <c r="AJ220" s="47">
        <v>21173.566808343901</v>
      </c>
      <c r="AK220" s="47">
        <v>11572.0202847992</v>
      </c>
      <c r="AL220" s="47">
        <v>11730.533622663899</v>
      </c>
      <c r="AM220" s="47">
        <v>6348.6576810820525</v>
      </c>
      <c r="AN220" s="47">
        <v>5381.8759415818467</v>
      </c>
      <c r="AO220" s="48">
        <v>55038.490195717503</v>
      </c>
      <c r="AP220" s="47">
        <v>111350.81706873301</v>
      </c>
      <c r="AQ220" s="47">
        <v>71124.152610113</v>
      </c>
      <c r="AR220" s="47">
        <v>60377.197541449998</v>
      </c>
      <c r="AS220" s="47">
        <v>10746.955068662999</v>
      </c>
      <c r="AT220" s="47">
        <v>39162.567903706549</v>
      </c>
      <c r="AU220" s="47">
        <v>1064.0965549134701</v>
      </c>
      <c r="AV220" s="47">
        <v>10359.570806347299</v>
      </c>
      <c r="AW220" s="47">
        <v>28317.080377518098</v>
      </c>
      <c r="AX220" s="47">
        <v>1988.8719999999998</v>
      </c>
      <c r="AY220" s="47">
        <v>14488.877149089356</v>
      </c>
      <c r="AZ220" s="47">
        <v>89.698000000000008</v>
      </c>
      <c r="BA220" s="48">
        <v>192476.25529922656</v>
      </c>
      <c r="BB220" s="47">
        <v>30603.404696569702</v>
      </c>
      <c r="BC220" s="47">
        <v>18659.250233945691</v>
      </c>
      <c r="BD220" s="47">
        <v>49145.726976514903</v>
      </c>
      <c r="BE220" s="47">
        <v>88.098190910052594</v>
      </c>
      <c r="BF220" s="47">
        <v>439.16862652483655</v>
      </c>
      <c r="BG220" s="47">
        <v>37489.730019174996</v>
      </c>
      <c r="BH220" s="47">
        <v>22106.887721959403</v>
      </c>
      <c r="BI220" s="47">
        <v>2344.6010245000002</v>
      </c>
      <c r="BJ220" s="47">
        <v>26258.158148137707</v>
      </c>
      <c r="BK220" s="47">
        <v>972.08671899278943</v>
      </c>
      <c r="BL220" s="48">
        <v>326122.87792219565</v>
      </c>
      <c r="BM220" s="51"/>
      <c r="BN220" s="13">
        <v>8.9</v>
      </c>
      <c r="BO220" s="5">
        <v>16895.689999999999</v>
      </c>
      <c r="BP220" s="13">
        <v>8.7799999999999994</v>
      </c>
      <c r="BQ220" s="5">
        <v>4399.01</v>
      </c>
      <c r="BR220" s="13">
        <v>7.94</v>
      </c>
      <c r="BS220" s="5">
        <v>549.34</v>
      </c>
      <c r="BT220" s="13"/>
      <c r="BU220" s="8"/>
      <c r="BV220" s="5"/>
      <c r="BW220" s="77"/>
      <c r="BX220" s="77"/>
    </row>
    <row r="221" spans="1:76" x14ac:dyDescent="0.25">
      <c r="A221" s="17">
        <v>45200</v>
      </c>
      <c r="B221" s="47">
        <v>123985.015820295</v>
      </c>
      <c r="C221" s="47">
        <v>19939.023606477</v>
      </c>
      <c r="D221" s="47">
        <v>79129.473841294996</v>
      </c>
      <c r="E221" s="48">
        <v>13672.098792827001</v>
      </c>
      <c r="F221" s="47">
        <v>236725.61206089397</v>
      </c>
      <c r="G221" s="13">
        <v>27.86</v>
      </c>
      <c r="H221" s="8">
        <v>2407.66</v>
      </c>
      <c r="I221" s="49">
        <v>32.72</v>
      </c>
      <c r="J221" s="49">
        <v>948.96</v>
      </c>
      <c r="K221" s="49">
        <v>12.47</v>
      </c>
      <c r="L221" s="49">
        <v>378.64</v>
      </c>
      <c r="M221" s="49">
        <v>17.89</v>
      </c>
      <c r="N221" s="49">
        <v>489.13</v>
      </c>
      <c r="O221" s="49">
        <v>38.15</v>
      </c>
      <c r="P221" s="49">
        <v>590.92999999999995</v>
      </c>
      <c r="Q221" s="13">
        <v>13.99</v>
      </c>
      <c r="R221" s="8">
        <v>5697.84</v>
      </c>
      <c r="S221" s="5">
        <v>29.34</v>
      </c>
      <c r="T221" s="5">
        <v>81.510000000000005</v>
      </c>
      <c r="U221" s="49">
        <v>10.48</v>
      </c>
      <c r="V221" s="49">
        <v>2936.48</v>
      </c>
      <c r="W221" s="49">
        <v>17.37</v>
      </c>
      <c r="X221" s="49">
        <v>2679.85</v>
      </c>
      <c r="Y221" s="13">
        <v>7.11</v>
      </c>
      <c r="Z221" s="8">
        <v>1489.59</v>
      </c>
      <c r="AA221" s="49">
        <v>6.75</v>
      </c>
      <c r="AB221" s="49">
        <v>996.2</v>
      </c>
      <c r="AC221" s="49">
        <v>7.83</v>
      </c>
      <c r="AD221" s="49">
        <v>493.39</v>
      </c>
      <c r="AE221" s="56">
        <v>4.72</v>
      </c>
      <c r="AF221" s="55">
        <v>445.63</v>
      </c>
      <c r="AG221" s="47">
        <v>17904.847854354299</v>
      </c>
      <c r="AH221" s="47">
        <v>10493.4705100627</v>
      </c>
      <c r="AI221" s="47">
        <v>32385.6998511981</v>
      </c>
      <c r="AJ221" s="47">
        <v>20935.6499289315</v>
      </c>
      <c r="AK221" s="47">
        <v>11450.0499222666</v>
      </c>
      <c r="AL221" s="47">
        <v>11816.018160728599</v>
      </c>
      <c r="AM221" s="47">
        <v>6247.4368524147503</v>
      </c>
      <c r="AN221" s="47">
        <v>5568.5813083138491</v>
      </c>
      <c r="AO221" s="48">
        <v>54695.188521989403</v>
      </c>
      <c r="AP221" s="47">
        <v>111978.4578208694</v>
      </c>
      <c r="AQ221" s="47">
        <v>71650.971185532297</v>
      </c>
      <c r="AR221" s="47">
        <v>60995.458083118501</v>
      </c>
      <c r="AS221" s="47">
        <v>10655.513102413801</v>
      </c>
      <c r="AT221" s="47">
        <v>39252.066239263804</v>
      </c>
      <c r="AU221" s="47">
        <v>1075.4203960733</v>
      </c>
      <c r="AV221" s="47">
        <v>10346.7632991522</v>
      </c>
      <c r="AW221" s="47">
        <v>32002.677822713598</v>
      </c>
      <c r="AX221" s="47">
        <v>2006.3159999999998</v>
      </c>
      <c r="AY221" s="47">
        <v>16072.936204846141</v>
      </c>
      <c r="AZ221" s="47">
        <v>98.639999999999986</v>
      </c>
      <c r="BA221" s="48">
        <v>194857.82725987845</v>
      </c>
      <c r="BB221" s="47">
        <v>30966.955476498701</v>
      </c>
      <c r="BC221" s="47">
        <v>21413.814992532229</v>
      </c>
      <c r="BD221" s="47">
        <v>49898.923535660899</v>
      </c>
      <c r="BE221" s="47">
        <v>84.746317980800001</v>
      </c>
      <c r="BF221" s="47">
        <v>425.15861438977504</v>
      </c>
      <c r="BG221" s="47">
        <v>37500.233240175003</v>
      </c>
      <c r="BH221" s="47">
        <v>21528.599291604536</v>
      </c>
      <c r="BI221" s="47">
        <v>2324.5042165</v>
      </c>
      <c r="BJ221" s="47">
        <v>28330.683805983223</v>
      </c>
      <c r="BK221" s="47">
        <v>961.66165944747945</v>
      </c>
      <c r="BL221" s="48">
        <v>329708.4174797897</v>
      </c>
      <c r="BM221" s="51"/>
      <c r="BN221" s="13">
        <v>8.64</v>
      </c>
      <c r="BO221" s="5">
        <v>18959.52</v>
      </c>
      <c r="BP221" s="13">
        <v>8.65</v>
      </c>
      <c r="BQ221" s="5">
        <v>3857.23</v>
      </c>
      <c r="BR221" s="13">
        <v>8.3000000000000007</v>
      </c>
      <c r="BS221" s="5">
        <v>612.22</v>
      </c>
      <c r="BT221" s="13"/>
      <c r="BU221" s="8"/>
      <c r="BV221" s="5"/>
      <c r="BW221" s="77"/>
      <c r="BX221" s="77"/>
    </row>
    <row r="222" spans="1:76" x14ac:dyDescent="0.25">
      <c r="A222" s="17">
        <v>45231</v>
      </c>
      <c r="B222" s="47">
        <v>123898.16839460999</v>
      </c>
      <c r="C222" s="47">
        <v>20101.256864477</v>
      </c>
      <c r="D222" s="47">
        <v>79668.346338646006</v>
      </c>
      <c r="E222" s="48">
        <v>13176.038260117</v>
      </c>
      <c r="F222" s="47">
        <v>236843.80985785002</v>
      </c>
      <c r="G222" s="13">
        <v>27.5</v>
      </c>
      <c r="H222" s="8">
        <v>2484.61</v>
      </c>
      <c r="I222" s="49">
        <v>33.229999999999997</v>
      </c>
      <c r="J222" s="49">
        <v>970.09</v>
      </c>
      <c r="K222" s="49">
        <v>11.44</v>
      </c>
      <c r="L222" s="49">
        <v>388.17</v>
      </c>
      <c r="M222" s="49">
        <v>17.78</v>
      </c>
      <c r="N222" s="49">
        <v>543.33000000000004</v>
      </c>
      <c r="O222" s="49">
        <v>37.72</v>
      </c>
      <c r="P222" s="49">
        <v>583.02</v>
      </c>
      <c r="Q222" s="13">
        <v>13.22</v>
      </c>
      <c r="R222" s="8">
        <v>6067.26</v>
      </c>
      <c r="S222" s="5">
        <v>29.4</v>
      </c>
      <c r="T222" s="5">
        <v>81.84</v>
      </c>
      <c r="U222" s="49">
        <v>10</v>
      </c>
      <c r="V222" s="49">
        <v>3251.04</v>
      </c>
      <c r="W222" s="49">
        <v>16.57</v>
      </c>
      <c r="X222" s="49">
        <v>2734.38</v>
      </c>
      <c r="Y222" s="13">
        <v>7.45</v>
      </c>
      <c r="Z222" s="8">
        <v>1145.1300000000001</v>
      </c>
      <c r="AA222" s="49">
        <v>7.2</v>
      </c>
      <c r="AB222" s="49">
        <v>706.15</v>
      </c>
      <c r="AC222" s="49">
        <v>7.85</v>
      </c>
      <c r="AD222" s="49">
        <v>438.98</v>
      </c>
      <c r="AE222" s="56">
        <v>5.18</v>
      </c>
      <c r="AF222" s="55">
        <v>419.2</v>
      </c>
      <c r="AG222" s="47">
        <v>18043.721545513501</v>
      </c>
      <c r="AH222" s="47">
        <v>10414.251304408999</v>
      </c>
      <c r="AI222" s="47">
        <v>32099.194659027798</v>
      </c>
      <c r="AJ222" s="47">
        <v>20768.689560727798</v>
      </c>
      <c r="AK222" s="47">
        <v>11330.5050983</v>
      </c>
      <c r="AL222" s="47">
        <v>11677.5154347977</v>
      </c>
      <c r="AM222" s="47">
        <v>6159.757012149571</v>
      </c>
      <c r="AN222" s="47">
        <v>5517.7584226481295</v>
      </c>
      <c r="AO222" s="48">
        <v>54190.961398234504</v>
      </c>
      <c r="AP222" s="47">
        <v>112519.53511746728</v>
      </c>
      <c r="AQ222" s="47">
        <v>71940.335335293697</v>
      </c>
      <c r="AR222" s="47">
        <v>61306.911466000398</v>
      </c>
      <c r="AS222" s="47">
        <v>10633.4238692933</v>
      </c>
      <c r="AT222" s="47">
        <v>39463.798032140003</v>
      </c>
      <c r="AU222" s="47">
        <v>1115.4017500335699</v>
      </c>
      <c r="AV222" s="47">
        <v>10327.0756869126</v>
      </c>
      <c r="AW222" s="47">
        <v>30879.545428550955</v>
      </c>
      <c r="AX222" s="47">
        <v>2014.0587412588709</v>
      </c>
      <c r="AY222" s="47">
        <v>15801.219229026594</v>
      </c>
      <c r="AZ222" s="47">
        <v>114.50822921360441</v>
      </c>
      <c r="BA222" s="48">
        <v>194015.44891418403</v>
      </c>
      <c r="BB222" s="47">
        <v>30840.599501612702</v>
      </c>
      <c r="BC222" s="47">
        <v>21226.955267343099</v>
      </c>
      <c r="BD222" s="47">
        <v>51549.931924113102</v>
      </c>
      <c r="BE222" s="47">
        <v>83.936230076095299</v>
      </c>
      <c r="BF222" s="47">
        <v>522.48136436387381</v>
      </c>
      <c r="BG222" s="47">
        <v>37719.475943030615</v>
      </c>
      <c r="BH222" s="47">
        <v>21508.40610265033</v>
      </c>
      <c r="BI222" s="47">
        <v>2362.9805655</v>
      </c>
      <c r="BJ222" s="47">
        <v>27796.277495922634</v>
      </c>
      <c r="BK222" s="47">
        <v>984.05390021446647</v>
      </c>
      <c r="BL222" s="48">
        <v>331049.88441673672</v>
      </c>
      <c r="BM222" s="51"/>
      <c r="BN222" s="13">
        <v>8.27</v>
      </c>
      <c r="BO222" s="5">
        <v>17348.64</v>
      </c>
      <c r="BP222" s="13">
        <v>8.4</v>
      </c>
      <c r="BQ222" s="5">
        <v>3632.56</v>
      </c>
      <c r="BR222" s="13">
        <v>7.88</v>
      </c>
      <c r="BS222" s="5">
        <v>785.87</v>
      </c>
      <c r="BT222" s="13">
        <v>6.27</v>
      </c>
      <c r="BU222" s="8">
        <v>38.04</v>
      </c>
      <c r="BV222" s="5"/>
      <c r="BW222" s="77"/>
      <c r="BX222" s="77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21"/>
  <sheetViews>
    <sheetView showGridLines="0" zoomScale="85" zoomScaleNormal="85" workbookViewId="0">
      <pane ySplit="5" topLeftCell="A195" activePane="bottomLeft" state="frozen"/>
      <selection pane="bottomLeft" activeCell="A221" sqref="A221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94" t="s">
        <v>63</v>
      </c>
      <c r="C1" s="94"/>
      <c r="D1" s="94"/>
      <c r="E1" s="94"/>
      <c r="F1" s="104"/>
      <c r="G1" s="52"/>
      <c r="H1" s="94" t="s">
        <v>64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104"/>
      <c r="T1" s="105" t="s">
        <v>108</v>
      </c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7"/>
    </row>
    <row r="2" spans="1:59" s="3" customFormat="1" ht="15.75" customHeight="1" x14ac:dyDescent="0.25">
      <c r="A2" s="2"/>
      <c r="B2" s="98" t="s">
        <v>44</v>
      </c>
      <c r="C2" s="98"/>
      <c r="D2" s="98"/>
      <c r="E2" s="98"/>
      <c r="F2" s="98"/>
      <c r="G2" s="83" t="s">
        <v>144</v>
      </c>
      <c r="H2" s="103"/>
      <c r="I2" s="103"/>
      <c r="J2" s="103"/>
      <c r="K2" s="108"/>
      <c r="L2" s="83" t="s">
        <v>145</v>
      </c>
      <c r="M2" s="98"/>
      <c r="N2" s="98"/>
      <c r="O2" s="84"/>
      <c r="P2" s="83" t="s">
        <v>146</v>
      </c>
      <c r="Q2" s="98"/>
      <c r="R2" s="84"/>
      <c r="S2" s="57" t="s">
        <v>147</v>
      </c>
      <c r="T2" s="102" t="s">
        <v>37</v>
      </c>
      <c r="U2" s="103"/>
      <c r="V2" s="103"/>
      <c r="W2" s="103"/>
      <c r="X2" s="103"/>
      <c r="Y2" s="103"/>
      <c r="Z2" s="103"/>
      <c r="AA2" s="108"/>
      <c r="AB2" s="102" t="s">
        <v>38</v>
      </c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8"/>
      <c r="AQ2" s="102" t="s">
        <v>41</v>
      </c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8"/>
    </row>
    <row r="3" spans="1:59" s="3" customFormat="1" ht="38.25" x14ac:dyDescent="0.25">
      <c r="A3" s="2"/>
      <c r="B3" s="39" t="s">
        <v>78</v>
      </c>
      <c r="C3" s="54" t="s">
        <v>74</v>
      </c>
      <c r="D3" s="54" t="s">
        <v>75</v>
      </c>
      <c r="E3" s="54" t="s">
        <v>113</v>
      </c>
      <c r="F3" s="40" t="s">
        <v>43</v>
      </c>
      <c r="G3" s="38" t="s">
        <v>129</v>
      </c>
      <c r="H3" s="63" t="s">
        <v>179</v>
      </c>
      <c r="I3" s="64" t="s">
        <v>180</v>
      </c>
      <c r="J3" s="64" t="s">
        <v>137</v>
      </c>
      <c r="K3" s="62" t="s">
        <v>138</v>
      </c>
      <c r="L3" s="62" t="s">
        <v>96</v>
      </c>
      <c r="M3" s="36" t="s">
        <v>139</v>
      </c>
      <c r="N3" s="36" t="s">
        <v>137</v>
      </c>
      <c r="O3" s="37" t="s">
        <v>138</v>
      </c>
      <c r="P3" s="59" t="s">
        <v>178</v>
      </c>
      <c r="Q3" s="42" t="s">
        <v>140</v>
      </c>
      <c r="R3" s="43" t="s">
        <v>141</v>
      </c>
      <c r="S3" s="58"/>
      <c r="T3" s="41" t="s">
        <v>79</v>
      </c>
      <c r="U3" s="42" t="s">
        <v>85</v>
      </c>
      <c r="V3" s="42" t="s">
        <v>264</v>
      </c>
      <c r="W3" s="42" t="s">
        <v>265</v>
      </c>
      <c r="X3" s="42" t="s">
        <v>100</v>
      </c>
      <c r="Y3" s="42" t="s">
        <v>270</v>
      </c>
      <c r="Z3" s="42" t="s">
        <v>271</v>
      </c>
      <c r="AA3" s="43" t="s">
        <v>37</v>
      </c>
      <c r="AB3" s="38" t="s">
        <v>37</v>
      </c>
      <c r="AC3" s="36" t="s">
        <v>243</v>
      </c>
      <c r="AD3" s="36" t="s">
        <v>283</v>
      </c>
      <c r="AE3" s="36" t="s">
        <v>284</v>
      </c>
      <c r="AF3" s="36" t="s">
        <v>285</v>
      </c>
      <c r="AG3" s="36" t="s">
        <v>266</v>
      </c>
      <c r="AH3" s="36" t="s">
        <v>250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13" t="s">
        <v>107</v>
      </c>
      <c r="C4" s="114"/>
      <c r="D4" s="114"/>
      <c r="E4" s="114"/>
      <c r="F4" s="114"/>
      <c r="G4" s="113" t="s">
        <v>151</v>
      </c>
      <c r="H4" s="87"/>
      <c r="I4" s="87"/>
      <c r="J4" s="87"/>
      <c r="K4" s="87"/>
      <c r="L4" s="114"/>
      <c r="M4" s="114"/>
      <c r="N4" s="114"/>
      <c r="O4" s="114"/>
      <c r="P4" s="114"/>
      <c r="Q4" s="114"/>
      <c r="R4" s="114"/>
      <c r="S4" s="115"/>
      <c r="T4" s="113" t="s">
        <v>114</v>
      </c>
      <c r="U4" s="114"/>
      <c r="V4" s="114"/>
      <c r="W4" s="114"/>
      <c r="X4" s="114"/>
      <c r="Y4" s="114"/>
      <c r="Z4" s="114"/>
      <c r="AA4" s="53" t="s">
        <v>107</v>
      </c>
      <c r="AB4" s="86" t="s">
        <v>114</v>
      </c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53" t="s">
        <v>107</v>
      </c>
      <c r="AQ4" s="87" t="s">
        <v>115</v>
      </c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53" t="s">
        <v>107</v>
      </c>
    </row>
    <row r="5" spans="1:59" ht="15" customHeight="1" x14ac:dyDescent="0.25">
      <c r="A5" s="2"/>
      <c r="B5" s="89" t="s">
        <v>267</v>
      </c>
      <c r="C5" s="90"/>
      <c r="D5" s="90"/>
      <c r="E5" s="90"/>
      <c r="F5" s="90"/>
      <c r="G5" s="109" t="s">
        <v>98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T5" s="110" t="s">
        <v>98</v>
      </c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2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 t="e">
        <f ca="1">+'Base original'!G8</f>
        <v>#NAME?</v>
      </c>
      <c r="H7" s="5"/>
      <c r="I7" s="5"/>
      <c r="J7" s="5"/>
      <c r="K7" s="8"/>
      <c r="L7" s="8" t="e">
        <f ca="1">+'Base original'!Q8</f>
        <v>#NAME?</v>
      </c>
      <c r="M7" s="5"/>
      <c r="N7" s="5"/>
      <c r="O7" s="8"/>
      <c r="P7" s="8" t="e">
        <f ca="1">+'Base original'!Y8</f>
        <v>#NAME?</v>
      </c>
      <c r="Q7" s="5"/>
      <c r="R7" s="8"/>
      <c r="S7" s="9" t="e">
        <f ca="1">+'Base original'!AE8</f>
        <v>#NAME?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 t="e">
        <f ca="1">+'Base original'!B20/'Base original'!B8*100-100</f>
        <v>#NAME?</v>
      </c>
      <c r="C19" s="5" t="e">
        <f ca="1">+'Base original'!C20/'Base original'!C8*100-100</f>
        <v>#NAME?</v>
      </c>
      <c r="D19" s="5" t="e">
        <f ca="1">+'Base original'!D20/'Base original'!D8*100-100</f>
        <v>#NAME?</v>
      </c>
      <c r="E19" s="5" t="e">
        <f ca="1">+'Base original'!E20/'Base original'!E8*100-100</f>
        <v>#NAME?</v>
      </c>
      <c r="F19" s="8" t="e">
        <f ca="1">+'Base original'!F20/'Base original'!F8*100-100</f>
        <v>#NAME?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 t="e">
        <f ca="1">+('Base original'!AH20/'Base original'!AH8*100-100)*'Base original'!AH8/'Base original'!$AO8</f>
        <v>#NAME?</v>
      </c>
      <c r="U19" s="5" t="e">
        <f ca="1">+('Base original'!AI20/'Base original'!AI8*100-100)*'Base original'!AI8/'Base original'!$AO8</f>
        <v>#NAME?</v>
      </c>
      <c r="V19" s="5"/>
      <c r="W19" s="5"/>
      <c r="X19" s="5" t="e">
        <f ca="1">+('Base original'!AL20/'Base original'!AL8*100-100)*'Base original'!AL8/'Base original'!$AO8</f>
        <v>#NAME?</v>
      </c>
      <c r="Y19" s="5"/>
      <c r="Z19" s="5"/>
      <c r="AA19" s="8" t="e">
        <f ca="1">+('Base original'!AO20/'Base original'!AO8*100-100)*'Base original'!AO8/'Base original'!$AO8</f>
        <v>#NAME?</v>
      </c>
      <c r="AB19" s="5" t="e">
        <f ca="1">+('Base original'!AO20/'Base original'!AO8*100-100)*'Base original'!AO8/'Base original'!$BA8</f>
        <v>#NAME?</v>
      </c>
      <c r="AC19" s="5" t="e">
        <f ca="1">+('Base original'!AP20/'Base original'!AP8*100-100)*'Base original'!AP8/'Base original'!$BA8</f>
        <v>#NAME?</v>
      </c>
      <c r="AD19" s="5"/>
      <c r="AE19" s="5"/>
      <c r="AF19" s="5"/>
      <c r="AG19" s="5"/>
      <c r="AH19" s="5"/>
      <c r="AI19" s="5" t="e">
        <f ca="1">+('Base original'!AV20/'Base original'!AV8*100-100)*'Base original'!AV8/'Base original'!$BA8</f>
        <v>#NAME?</v>
      </c>
      <c r="AJ19" s="5" t="e">
        <f ca="1">+('Base original'!AW20/'Base original'!AW8*100-100)*'Base original'!AW8/'Base original'!$BA8</f>
        <v>#NAME?</v>
      </c>
      <c r="AK19" s="5" t="e">
        <f ca="1">+('Base original'!AX20/'Base original'!AX8*100-100)*'Base original'!AX8/'Base original'!$BA8</f>
        <v>#NAME?</v>
      </c>
      <c r="AL19" s="5" t="e">
        <f ca="1">+('Base original'!AY20/'Base original'!AY8*100-100)*'Base original'!AY8/'Base original'!$BA8</f>
        <v>#NAME?</v>
      </c>
      <c r="AM19" s="5" t="e">
        <f ca="1">+('Base original'!AZ20/'Base original'!AZ8*100-100)*'Base original'!AZ8/'Base original'!$BA8</f>
        <v>#NAME?</v>
      </c>
      <c r="AN19" s="5" t="e">
        <f ca="1">+(('Base original'!AW20-'Base original'!AY20)/('Base original'!AW8-'Base original'!AY8)*100-100)*(('Base original'!AW8-'Base original'!AY8)/'Base original'!BA8)</f>
        <v>#NAME?</v>
      </c>
      <c r="AO19" s="5" t="e">
        <f ca="1">+(('Base original'!AX20-'Base original'!AZ20)/('Base original'!AX8-'Base original'!AZ8)*100-100)*(('Base original'!AX8-'Base original'!AZ8)/'Base original'!BA8)</f>
        <v>#NAME?</v>
      </c>
      <c r="AP19" s="8" t="e">
        <f ca="1">+('Base original'!BA20/'Base original'!BA8*100-100)*'Base original'!BA8/'Base original'!$BA8</f>
        <v>#NAME?</v>
      </c>
      <c r="AQ19" s="5" t="e">
        <f ca="1">+('Base original'!BA20/'Base original'!BA8*100-100)*'Base original'!BA8/'Base original'!$BL8</f>
        <v>#NAME?</v>
      </c>
      <c r="AR19" s="5" t="e">
        <f ca="1">+('Base original'!BB20/'Base original'!BB8*100-100)*'Base original'!BB8/'Base original'!$BL8</f>
        <v>#NAME?</v>
      </c>
      <c r="AS19" s="5" t="e">
        <f ca="1">+('Base original'!BC20/'Base original'!BC8*100-100)*'Base original'!BC8/'Base original'!$BL8</f>
        <v>#NAME?</v>
      </c>
      <c r="AT19" s="5" t="e">
        <f ca="1">+('Base original'!BD20/'Base original'!BD8*100-100)*'Base original'!BD8/'Base original'!$BL8</f>
        <v>#NAME?</v>
      </c>
      <c r="AU19" s="5" t="e">
        <f ca="1">+('Base original'!BE20/'Base original'!BE8*100-100)*'Base original'!BE8/'Base original'!$BL8</f>
        <v>#NAME?</v>
      </c>
      <c r="AV19" s="5" t="e">
        <f ca="1">+('Base original'!BF20/'Base original'!BF8*100-100)*'Base original'!BF8/'Base original'!$BL8</f>
        <v>#NAME?</v>
      </c>
      <c r="AW19" s="5" t="e">
        <f ca="1">+('Base original'!BG20/'Base original'!BG8*100-100)*'Base original'!BG8/'Base original'!$BL8</f>
        <v>#NAME?</v>
      </c>
      <c r="AX19" s="5" t="e">
        <f ca="1">+('Base original'!BH20/'Base original'!BH8*100-100)*'Base original'!BH8/'Base original'!$BL8</f>
        <v>#NAME?</v>
      </c>
      <c r="AY19" s="5" t="e">
        <f ca="1">+('Base original'!BI20/'Base original'!BI8*100-100)*'Base original'!BI8/'Base original'!$BL8</f>
        <v>#NAME?</v>
      </c>
      <c r="AZ19" s="5" t="e">
        <f ca="1">+('Base original'!BJ20/'Base original'!BJ8*100-100)*'Base original'!BJ8/'Base original'!$BL8</f>
        <v>#NAME?</v>
      </c>
      <c r="BA19" s="5" t="e">
        <f ca="1">+('Base original'!BK20/'Base original'!BK8*100-100)*'Base original'!BK8/'Base original'!$BL8</f>
        <v>#NAME?</v>
      </c>
      <c r="BB19" s="5" t="e">
        <f ca="1">+(('Base original'!BH20-'Base original'!BJ20)/('Base original'!BH8-'Base original'!BJ8)*100-100)*('Base original'!BH8-'Base original'!BJ8)/'Base original'!$BL8</f>
        <v>#NAME?</v>
      </c>
      <c r="BC19" s="5" t="e">
        <f ca="1">+(('Base original'!BI20-'Base original'!BK20)/('Base original'!BI8-'Base original'!BK8)*100-100)*('Base original'!BI8-'Base original'!BK8)/'Base original'!$BL8</f>
        <v>#NAME?</v>
      </c>
      <c r="BD19" s="8" t="e">
        <f ca="1">+('Base original'!BL20/'Base original'!BL8*100-100)*'Base original'!BL8/'Base original'!$BL8</f>
        <v>#NAME?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 t="e">
        <f ca="1">+('Base original'!AJ44/'Base original'!AJ32*100-100)*'Base original'!AJ32/'Base original'!$AO32</f>
        <v>#NAME?</v>
      </c>
      <c r="W43" s="5" t="e">
        <f ca="1">+('Base original'!AK44/'Base original'!AK32*100-100)*'Base original'!AK32/'Base original'!$AO32</f>
        <v>#NAME?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 t="e">
        <f ca="1">+('Base original'!AQ44/'Base original'!AQ32*100-100)*'Base original'!AQ32/'Base original'!$BA32</f>
        <v>#NAME?</v>
      </c>
      <c r="AE43" s="5" t="e">
        <f ca="1">+('Base original'!AR44/'Base original'!AR32*100-100)*'Base original'!AR32/'Base original'!$BA32</f>
        <v>#NAME?</v>
      </c>
      <c r="AF43" s="5" t="e">
        <f ca="1">+('Base original'!AS44/'Base original'!AS32*100-100)*'Base original'!AS32/'Base original'!$BA32</f>
        <v>#NAME?</v>
      </c>
      <c r="AG43" s="5" t="e">
        <f ca="1">+('Base original'!AT44/'Base original'!AT32*100-100)*'Base original'!AT32/'Base original'!$BA32</f>
        <v>#NAME?</v>
      </c>
      <c r="AH43" s="5" t="e">
        <f ca="1">+('Base original'!AU44/'Base original'!AU32*100-100)*'Base original'!AU32/'Base original'!$BA32</f>
        <v>#NAME?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6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6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6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6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-0.47602434267345684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6.5151695981747784</v>
      </c>
      <c r="AQ212" s="5">
        <f>+('Base original'!BA213/'Base original'!BA201*100-100)*'Base original'!BA201/'Base original'!$BL201</f>
        <v>3.7568191087536555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2.5282401622321069E-2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-0.27567086848699868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-4.5741920673219777E-2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-0.22992894781377896</v>
      </c>
      <c r="BD212" s="8">
        <f>+('Base original'!BL213/'Base original'!BL201*100-100)*'Base original'!BL201/'Base original'!$BL201</f>
        <v>4.8138236079929158</v>
      </c>
    </row>
    <row r="213" spans="1:56" x14ac:dyDescent="0.25">
      <c r="A213" s="17">
        <v>44986</v>
      </c>
      <c r="B213" s="5">
        <f>+'Base original'!B214/'Base original'!B202*100-100</f>
        <v>5.2567341499760545</v>
      </c>
      <c r="C213" s="5">
        <f>+'Base original'!C214/'Base original'!C202*100-100</f>
        <v>8.8827855355579004</v>
      </c>
      <c r="D213" s="5">
        <f>+'Base original'!D214/'Base original'!D202*100-100</f>
        <v>13.606397854603046</v>
      </c>
      <c r="E213" s="5">
        <f>+'Base original'!E214/'Base original'!E202*100-100</f>
        <v>19.074364334712484</v>
      </c>
      <c r="F213" s="8">
        <f>+'Base original'!F214/'Base original'!F202*100-100</f>
        <v>8.8424728622903359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1.9545433191644721</v>
      </c>
      <c r="AK213" s="5">
        <f>+('Base original'!AX214/'Base original'!AX202*100-100)*'Base original'!AX202/'Base original'!$BA202</f>
        <v>0.18605807055486623</v>
      </c>
      <c r="AL213" s="5">
        <f>+('Base original'!AY214/'Base original'!AY202*100-100)*'Base original'!AY202/'Base original'!$BA202</f>
        <v>2.3882513387378359</v>
      </c>
      <c r="AM213" s="5">
        <f>+('Base original'!AZ214/'Base original'!AZ202*100-100)*'Base original'!AZ202/'Base original'!$BA202</f>
        <v>1.2229218040250593E-3</v>
      </c>
      <c r="AN213" s="5">
        <f>+(('Base original'!AW214-'Base original'!AY214)/('Base original'!AW202-'Base original'!AY202)*100-100)*(('Base original'!AW202-'Base original'!AY202)/'Base original'!BA202)</f>
        <v>-0.43370801957336347</v>
      </c>
      <c r="AO213" s="5">
        <f>+(('Base original'!AX214-'Base original'!AZ214)/('Base original'!AX202-'Base original'!AZ202)*100-100)*(('Base original'!AX202-'Base original'!AZ202)/'Base original'!BA202)</f>
        <v>0.18483514875084109</v>
      </c>
      <c r="AP213" s="8">
        <f>+('Base original'!BA214/'Base original'!BA202*100-100)*'Base original'!BA202/'Base original'!$BA202</f>
        <v>8.7704668346360251</v>
      </c>
      <c r="AQ213" s="5">
        <f>+('Base original'!BA214/'Base original'!BA202*100-100)*'Base original'!BA202/'Base original'!$BL202</f>
        <v>5.0619586896115516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-1.0198695568476496E-2</v>
      </c>
      <c r="AW213" s="5">
        <f>+('Base original'!BG214/'Base original'!BG202*100-100)*'Base original'!BG202/'Base original'!$BL202</f>
        <v>1.5861629829826724</v>
      </c>
      <c r="AX213" s="5">
        <f>+('Base original'!BH214/'Base original'!BH202*100-100)*'Base original'!BH202/'Base original'!$BL202</f>
        <v>-0.4670032031615064</v>
      </c>
      <c r="AY213" s="5">
        <f>+('Base original'!BI214/'Base original'!BI202*100-100)*'Base original'!BI202/'Base original'!$BL202</f>
        <v>-0.27805099699904406</v>
      </c>
      <c r="AZ213" s="5">
        <f>+('Base original'!BJ214/'Base original'!BJ202*100-100)*'Base original'!BJ202/'Base original'!$BL202</f>
        <v>0.81173524044266743</v>
      </c>
      <c r="BA213" s="5">
        <f>+('Base original'!BK214/'Base original'!BK202*100-100)*'Base original'!BK202/'Base original'!$BL202</f>
        <v>-6.0256986188246507E-2</v>
      </c>
      <c r="BB213" s="5">
        <f>+(('Base original'!BH214-'Base original'!BJ214)/('Base original'!BH202-'Base original'!BJ202)*100-100)*('Base original'!BH202-'Base original'!BJ202)/'Base original'!$BL202</f>
        <v>-1.2787384436041738</v>
      </c>
      <c r="BC213" s="5">
        <f>+(('Base original'!BI214-'Base original'!BK214)/('Base original'!BI202-'Base original'!BK202)*100-100)*('Base original'!BI202-'Base original'!BK202)/'Base original'!$BL202</f>
        <v>-0.21779401081079763</v>
      </c>
      <c r="BD213" s="8">
        <f>+('Base original'!BL214/'Base original'!BL202*100-100)*'Base original'!BL202/'Base original'!$BL202</f>
        <v>6.1230726142554204</v>
      </c>
    </row>
    <row r="214" spans="1:56" x14ac:dyDescent="0.25">
      <c r="A214" s="17">
        <v>45017</v>
      </c>
      <c r="B214" s="5">
        <f>+'Base original'!B215/'Base original'!B203*100-100</f>
        <v>4.1695510445579629</v>
      </c>
      <c r="C214" s="5">
        <f>+'Base original'!C215/'Base original'!C203*100-100</f>
        <v>7.6692930002719919</v>
      </c>
      <c r="D214" s="5">
        <f>+'Base original'!D215/'Base original'!D203*100-100</f>
        <v>12.945402374863662</v>
      </c>
      <c r="E214" s="5">
        <f>+'Base original'!E215/'Base original'!E203*100-100</f>
        <v>7.1666552752845547</v>
      </c>
      <c r="F214" s="8">
        <f>+'Base original'!F215/'Base original'!F203*100-100</f>
        <v>7.3684446038453189</v>
      </c>
      <c r="G214" s="8">
        <f>+'Base original'!G215</f>
        <v>28.84</v>
      </c>
      <c r="H214" s="5">
        <f>+'Base original'!J215/'Base original'!$H215*'Base original'!I215</f>
        <v>15.070269678785738</v>
      </c>
      <c r="I214" s="5">
        <f>+'Base original'!L215/'Base original'!$H215*'Base original'!K215</f>
        <v>1.8490345923049771</v>
      </c>
      <c r="J214" s="5">
        <f>+'Base original'!N215/'Base original'!$H215*'Base original'!M215</f>
        <v>3.0496713731027181</v>
      </c>
      <c r="K214" s="8">
        <f>+'Base original'!P215/'Base original'!$H215*'Base original'!O215</f>
        <v>8.8669992057889147</v>
      </c>
      <c r="L214" s="8">
        <f>+'Base original'!Q215</f>
        <v>16.37</v>
      </c>
      <c r="M214" s="5">
        <f>+'Base original'!T215/'Base original'!$R215*'Base original'!S215</f>
        <v>0.44430451523710263</v>
      </c>
      <c r="N214" s="5">
        <f>+'Base original'!V215/'Base original'!$R215*'Base original'!U215</f>
        <v>7.1448922539103075</v>
      </c>
      <c r="O214" s="8">
        <f>+'Base original'!X215/'Base original'!$R215*'Base original'!W215</f>
        <v>8.7774729577206188</v>
      </c>
      <c r="P214" s="8">
        <f>+'Base original'!Y215</f>
        <v>6.82</v>
      </c>
      <c r="Q214" s="5">
        <f>+'Base original'!AB215/'Base original'!$Z215*'Base original'!AA215</f>
        <v>4.691419950073346</v>
      </c>
      <c r="R214" s="8">
        <f>+'Base original'!AD215/'Base original'!$Z215*'Base original'!AC215</f>
        <v>2.1273417916977642</v>
      </c>
      <c r="S214" s="9">
        <f>+'Base original'!AE215</f>
        <v>4.29</v>
      </c>
      <c r="T214" s="5">
        <f>+('Base original'!AH215/'Base original'!AH203*100-100)*'Base original'!AH203/'Base original'!$AO203</f>
        <v>-3.9072783312368449</v>
      </c>
      <c r="U214" s="5">
        <f>+('Base original'!AI215/'Base original'!AI203*100-100)*'Base original'!AI203/'Base original'!$AO203</f>
        <v>-12.320690787299364</v>
      </c>
      <c r="V214" s="5">
        <f>+('Base original'!AJ215/'Base original'!AJ203*100-100)*'Base original'!AJ203/'Base original'!$AO203</f>
        <v>-5.9545127006896914</v>
      </c>
      <c r="W214" s="5">
        <f>+('Base original'!AK215/'Base original'!AK203*100-100)*'Base original'!AK203/'Base original'!$AO203</f>
        <v>-6.3661780866096782</v>
      </c>
      <c r="X214" s="5">
        <f>+('Base original'!AL215/'Base original'!AL203*100-100)*'Base original'!AL203/'Base original'!$AO203</f>
        <v>-4.6126950812101999</v>
      </c>
      <c r="Y214" s="5">
        <f>+('Base original'!AM215/'Base original'!AM203*100-100)*'Base original'!AM203/'Base original'!$AO203</f>
        <v>-3.7115784571285624</v>
      </c>
      <c r="Z214" s="5">
        <f>+('Base original'!AN215/'Base original'!AN203*100-100)*'Base original'!AN203/'Base original'!$AO203</f>
        <v>-0.90111662408163706</v>
      </c>
      <c r="AA214" s="8">
        <f>+('Base original'!AO215/'Base original'!AO203*100-100)*'Base original'!AO203/'Base original'!$AO203</f>
        <v>-20.840664199746428</v>
      </c>
      <c r="AB214" s="5">
        <f>+('Base original'!AO215/'Base original'!AO203*100-100)*'Base original'!AO203/'Base original'!$BA203</f>
        <v>-8.3994845482571669</v>
      </c>
      <c r="AC214" s="5">
        <f>+('Base original'!AP215/'Base original'!AP203*100-100)*'Base original'!AP203/'Base original'!$BA203</f>
        <v>17.829448746037283</v>
      </c>
      <c r="AD214" s="5">
        <f>+('Base original'!AQ215/'Base original'!AQ203*100-100)*'Base original'!AQ203/'Base original'!$BA203</f>
        <v>11.918924945000631</v>
      </c>
      <c r="AE214" s="5">
        <f>+('Base original'!AR215/'Base original'!AR203*100-100)*'Base original'!AR203/'Base original'!$BA203</f>
        <v>9.0240210721955645</v>
      </c>
      <c r="AF214" s="5">
        <f>+('Base original'!AS215/'Base original'!AS203*100-100)*'Base original'!AS203/'Base original'!$BA203</f>
        <v>2.8949038728050605</v>
      </c>
      <c r="AG214" s="5">
        <f>+('Base original'!AT215/'Base original'!AT203*100-100)*'Base original'!AT203/'Base original'!$BA203</f>
        <v>5.5536703684641573</v>
      </c>
      <c r="AH214" s="5">
        <f>+('Base original'!AU215/'Base original'!AU203*100-100)*'Base original'!AU203/'Base original'!$BA203</f>
        <v>0.35685343257251223</v>
      </c>
      <c r="AI214" s="5">
        <f>+('Base original'!AV215/'Base original'!AV203*100-100)*'Base original'!AV203/'Base original'!$BA203</f>
        <v>-0.47543380797885132</v>
      </c>
      <c r="AJ214" s="5">
        <f>+('Base original'!AW215/'Base original'!AW203*100-100)*'Base original'!AW203/'Base original'!$BA203</f>
        <v>1.9946557435753687</v>
      </c>
      <c r="AK214" s="5">
        <f>+('Base original'!AX215/'Base original'!AX203*100-100)*'Base original'!AX203/'Base original'!$BA203</f>
        <v>0.21292300947158024</v>
      </c>
      <c r="AL214" s="5">
        <f>+('Base original'!AY215/'Base original'!AY203*100-100)*'Base original'!AY203/'Base original'!$BA203</f>
        <v>2.4500543937916124</v>
      </c>
      <c r="AM214" s="5">
        <f>+('Base original'!AZ215/'Base original'!AZ203*100-100)*'Base original'!AZ203/'Base original'!$BA203</f>
        <v>2.45687997481256E-3</v>
      </c>
      <c r="AN214" s="5">
        <f>+(('Base original'!AW215-'Base original'!AY215)/('Base original'!AW203-'Base original'!AY203)*100-100)*(('Base original'!AW203-'Base original'!AY203)/'Base original'!BA203)</f>
        <v>-0.45539865021624631</v>
      </c>
      <c r="AO214" s="5">
        <f>+(('Base original'!AX215-'Base original'!AZ215)/('Base original'!AX203-'Base original'!AZ203)*100-100)*(('Base original'!AX203-'Base original'!AZ203)/'Base original'!BA203)</f>
        <v>0.21046612949676777</v>
      </c>
      <c r="AP214" s="8">
        <f>+('Base original'!BA215/'Base original'!BA203*100-100)*'Base original'!BA203/'Base original'!$BA203</f>
        <v>8.7095978690818754</v>
      </c>
      <c r="AQ214" s="5">
        <f>+('Base original'!BA215/'Base original'!BA203*100-100)*'Base original'!BA203/'Base original'!$BL203</f>
        <v>5.074610339374189</v>
      </c>
      <c r="AR214" s="5">
        <f>+('Base original'!BB215/'Base original'!BB203*100-100)*'Base original'!BB203/'Base original'!$BL203</f>
        <v>0.2948951634135249</v>
      </c>
      <c r="AS214" s="5">
        <f>+('Base original'!BC215/'Base original'!BC203*100-100)*'Base original'!BC203/'Base original'!$BL203</f>
        <v>-0.96831751492766793</v>
      </c>
      <c r="AT214" s="5">
        <f>+('Base original'!BD215/'Base original'!BD203*100-100)*'Base original'!BD203/'Base original'!$BL203</f>
        <v>1.637365921011174</v>
      </c>
      <c r="AU214" s="5">
        <f>+('Base original'!BE215/'Base original'!BE203*100-100)*'Base original'!BE203/'Base original'!$BL203</f>
        <v>-3.6500956435415984E-3</v>
      </c>
      <c r="AV214" s="5">
        <f>+('Base original'!BF215/'Base original'!BF203*100-100)*'Base original'!BF203/'Base original'!$BL203</f>
        <v>2.0877891608826898E-2</v>
      </c>
      <c r="AW214" s="5">
        <f>+('Base original'!BG215/'Base original'!BG203*100-100)*'Base original'!BG203/'Base original'!$BL203</f>
        <v>1.5464228199674144</v>
      </c>
      <c r="AX214" s="5">
        <f>+('Base original'!BH215/'Base original'!BH203*100-100)*'Base original'!BH203/'Base original'!$BL203</f>
        <v>-0.53912066237940315</v>
      </c>
      <c r="AY214" s="5">
        <f>+('Base original'!BI215/'Base original'!BI203*100-100)*'Base original'!BI203/'Base original'!$BL203</f>
        <v>-0.26932965819779559</v>
      </c>
      <c r="AZ214" s="5">
        <f>+('Base original'!BJ215/'Base original'!BJ203*100-100)*'Base original'!BJ203/'Base original'!$BL203</f>
        <v>0.46980323089978848</v>
      </c>
      <c r="BA214" s="5">
        <f>+('Base original'!BK215/'Base original'!BK203*100-100)*'Base original'!BK203/'Base original'!$BL203</f>
        <v>-6.8020410041344487E-2</v>
      </c>
      <c r="BB214" s="5">
        <f>+(('Base original'!BH215-'Base original'!BJ215)/('Base original'!BH203-'Base original'!BJ203)*100-100)*('Base original'!BH203-'Base original'!BJ203)/'Base original'!$BL203</f>
        <v>-1.0089238932791915</v>
      </c>
      <c r="BC214" s="5">
        <f>+(('Base original'!BI215-'Base original'!BK215)/('Base original'!BI203-'Base original'!BK203)*100-100)*('Base original'!BI203-'Base original'!BK203)/'Base original'!$BL203</f>
        <v>-0.20130924815645104</v>
      </c>
      <c r="BD214" s="8">
        <f>+('Base original'!BL215/'Base original'!BL203*100-100)*'Base original'!BL203/'Base original'!$BL203</f>
        <v>6.391971383368201</v>
      </c>
    </row>
    <row r="215" spans="1:56" x14ac:dyDescent="0.25">
      <c r="A215" s="17">
        <v>45047</v>
      </c>
      <c r="B215" s="5">
        <f>+'Base original'!B216/'Base original'!B204*100-100</f>
        <v>2.6467401469713536</v>
      </c>
      <c r="C215" s="5">
        <f>+'Base original'!C216/'Base original'!C204*100-100</f>
        <v>7.0412619090202782</v>
      </c>
      <c r="D215" s="5">
        <f>+'Base original'!D216/'Base original'!D204*100-100</f>
        <v>11.947200511520379</v>
      </c>
      <c r="E215" s="5">
        <f>+'Base original'!E216/'Base original'!E204*100-100</f>
        <v>11.686959367094914</v>
      </c>
      <c r="F215" s="8">
        <f>+'Base original'!F216/'Base original'!F204*100-100</f>
        <v>6.4146558721726024</v>
      </c>
      <c r="G215" s="8">
        <f>+'Base original'!G216</f>
        <v>28.16</v>
      </c>
      <c r="H215" s="5">
        <f>+'Base original'!J216/'Base original'!$H216*'Base original'!I216</f>
        <v>13.8322344616805</v>
      </c>
      <c r="I215" s="5">
        <f>+'Base original'!L216/'Base original'!$H216*'Base original'!K216</f>
        <v>2.0972173096361852</v>
      </c>
      <c r="J215" s="5">
        <f>+'Base original'!N216/'Base original'!$H216*'Base original'!M216</f>
        <v>3.3423153270031283</v>
      </c>
      <c r="K215" s="8">
        <f>+'Base original'!P216/'Base original'!$H216*'Base original'!O216</f>
        <v>8.8860214420451928</v>
      </c>
      <c r="L215" s="8">
        <f>+'Base original'!Q216</f>
        <v>16.09</v>
      </c>
      <c r="M215" s="5">
        <f>+'Base original'!T216/'Base original'!$R216*'Base original'!S216</f>
        <v>0.39783196835036583</v>
      </c>
      <c r="N215" s="5">
        <f>+'Base original'!V216/'Base original'!$R216*'Base original'!U216</f>
        <v>6.6085190159437417</v>
      </c>
      <c r="O215" s="8">
        <f>+'Base original'!X216/'Base original'!$R216*'Base original'!W216</f>
        <v>9.0847159064781859</v>
      </c>
      <c r="P215" s="8">
        <f>+'Base original'!Y216</f>
        <v>6.76</v>
      </c>
      <c r="Q215" s="5">
        <f>+'Base original'!AB216/'Base original'!$Z216*'Base original'!AA216</f>
        <v>4.762837516019073</v>
      </c>
      <c r="R215" s="8">
        <f>+'Base original'!AD216/'Base original'!$Z216*'Base original'!AC216</f>
        <v>1.9932892149487129</v>
      </c>
      <c r="S215" s="9">
        <f>+'Base original'!AE216</f>
        <v>4.2300000000000004</v>
      </c>
      <c r="T215" s="5">
        <f>+('Base original'!AH216/'Base original'!AH204*100-100)*'Base original'!AH204/'Base original'!$AO204</f>
        <v>-3.8131598305963603</v>
      </c>
      <c r="U215" s="5">
        <f>+('Base original'!AI216/'Base original'!AI204*100-100)*'Base original'!AI204/'Base original'!$AO204</f>
        <v>-9.7522855795358243</v>
      </c>
      <c r="V215" s="5">
        <f>+('Base original'!AJ216/'Base original'!AJ204*100-100)*'Base original'!AJ204/'Base original'!$AO204</f>
        <v>-3.9310836617899589</v>
      </c>
      <c r="W215" s="5">
        <f>+('Base original'!AK216/'Base original'!AK204*100-100)*'Base original'!AK204/'Base original'!$AO204</f>
        <v>-5.8212019177458707</v>
      </c>
      <c r="X215" s="5">
        <f>+('Base original'!AL216/'Base original'!AL204*100-100)*'Base original'!AL204/'Base original'!$AO204</f>
        <v>-4.0268474889979773</v>
      </c>
      <c r="Y215" s="5">
        <f>+('Base original'!AM216/'Base original'!AM204*100-100)*'Base original'!AM204/'Base original'!$AO204</f>
        <v>-3.5965085360730167</v>
      </c>
      <c r="Z215" s="5">
        <f>+('Base original'!AN216/'Base original'!AN204*100-100)*'Base original'!AN204/'Base original'!$AO204</f>
        <v>-0.43033895292495983</v>
      </c>
      <c r="AA215" s="8">
        <f>+('Base original'!AO216/'Base original'!AO204*100-100)*'Base original'!AO204/'Base original'!$AO204</f>
        <v>-17.592292899130172</v>
      </c>
      <c r="AB215" s="5">
        <f>+('Base original'!AO216/'Base original'!AO204*100-100)*'Base original'!AO204/'Base original'!$BA204</f>
        <v>-6.7506796891217338</v>
      </c>
      <c r="AC215" s="5">
        <f>+('Base original'!AP216/'Base original'!AP204*100-100)*'Base original'!AP204/'Base original'!$BA204</f>
        <v>15.105645150618534</v>
      </c>
      <c r="AD215" s="5">
        <f>+('Base original'!AQ216/'Base original'!AQ204*100-100)*'Base original'!AQ204/'Base original'!$BA204</f>
        <v>9.9023202503115009</v>
      </c>
      <c r="AE215" s="5">
        <f>+('Base original'!AR216/'Base original'!AR204*100-100)*'Base original'!AR204/'Base original'!$BA204</f>
        <v>8.3161262446741713</v>
      </c>
      <c r="AF215" s="5">
        <f>+('Base original'!AS216/'Base original'!AS204*100-100)*'Base original'!AS204/'Base original'!$BA204</f>
        <v>1.5861940056373238</v>
      </c>
      <c r="AG215" s="5">
        <f>+('Base original'!AT216/'Base original'!AT204*100-100)*'Base original'!AT204/'Base original'!$BA204</f>
        <v>5.019374505265513</v>
      </c>
      <c r="AH215" s="5">
        <f>+('Base original'!AU216/'Base original'!AU204*100-100)*'Base original'!AU204/'Base original'!$BA204</f>
        <v>0.18395039504151872</v>
      </c>
      <c r="AI215" s="5">
        <f>+('Base original'!AV216/'Base original'!AV204*100-100)*'Base original'!AV204/'Base original'!$BA204</f>
        <v>-0.48043697621831838</v>
      </c>
      <c r="AJ215" s="5">
        <f>+('Base original'!AW216/'Base original'!AW204*100-100)*'Base original'!AW204/'Base original'!$BA204</f>
        <v>1.1311898062682291</v>
      </c>
      <c r="AK215" s="5">
        <f>+('Base original'!AX216/'Base original'!AX204*100-100)*'Base original'!AX204/'Base original'!$BA204</f>
        <v>0.23500237730302023</v>
      </c>
      <c r="AL215" s="5">
        <f>+('Base original'!AY216/'Base original'!AY204*100-100)*'Base original'!AY204/'Base original'!$BA204</f>
        <v>1.8297457131611752</v>
      </c>
      <c r="AM215" s="5">
        <f>+('Base original'!AZ216/'Base original'!AZ204*100-100)*'Base original'!AZ204/'Base original'!$BA204</f>
        <v>4.0401571116736156E-3</v>
      </c>
      <c r="AN215" s="5">
        <f>+(('Base original'!AW216-'Base original'!AY216)/('Base original'!AW204-'Base original'!AY204)*100-100)*(('Base original'!AW204-'Base original'!AY204)/'Base original'!BA204)</f>
        <v>-0.69855590689294467</v>
      </c>
      <c r="AO215" s="5">
        <f>+(('Base original'!AX216-'Base original'!AZ216)/('Base original'!AX204-'Base original'!AZ204)*100-100)*(('Base original'!AX204-'Base original'!AZ204)/'Base original'!BA204)</f>
        <v>0.23096222019134652</v>
      </c>
      <c r="AP215" s="8">
        <f>+('Base original'!BA216/'Base original'!BA204*100-100)*'Base original'!BA204/'Base original'!$BA204</f>
        <v>7.4069347985769687</v>
      </c>
      <c r="AQ215" s="5">
        <f>+('Base original'!BA216/'Base original'!BA204*100-100)*'Base original'!BA204/'Base original'!$BL204</f>
        <v>4.2633895619061679</v>
      </c>
      <c r="AR215" s="5">
        <f>+('Base original'!BB216/'Base original'!BB204*100-100)*'Base original'!BB204/'Base original'!$BL204</f>
        <v>-0.21741338391035597</v>
      </c>
      <c r="AS215" s="5">
        <f>+('Base original'!BC216/'Base original'!BC204*100-100)*'Base original'!BC204/'Base original'!$BL204</f>
        <v>-0.9250781130088459</v>
      </c>
      <c r="AT215" s="5">
        <f>+('Base original'!BD216/'Base original'!BD204*100-100)*'Base original'!BD204/'Base original'!$BL204</f>
        <v>1.558098606663705</v>
      </c>
      <c r="AU215" s="5">
        <f>+('Base original'!BE216/'Base original'!BE204*100-100)*'Base original'!BE204/'Base original'!$BL204</f>
        <v>-3.7910836848292413E-3</v>
      </c>
      <c r="AV215" s="5">
        <f>+('Base original'!BF216/'Base original'!BF204*100-100)*'Base original'!BF204/'Base original'!$BL204</f>
        <v>4.2868437830544552E-2</v>
      </c>
      <c r="AW215" s="5">
        <f>+('Base original'!BG216/'Base original'!BG204*100-100)*'Base original'!BG204/'Base original'!$BL204</f>
        <v>1.4800030608300914</v>
      </c>
      <c r="AX215" s="5">
        <f>+('Base original'!BH216/'Base original'!BH204*100-100)*'Base original'!BH204/'Base original'!$BL204</f>
        <v>-0.58725091016991438</v>
      </c>
      <c r="AY215" s="5">
        <f>+('Base original'!BI216/'Base original'!BI204*100-100)*'Base original'!BI204/'Base original'!$BL204</f>
        <v>-0.27537819327920088</v>
      </c>
      <c r="AZ215" s="5">
        <f>+('Base original'!BJ216/'Base original'!BJ204*100-100)*'Base original'!BJ204/'Base original'!$BL204</f>
        <v>8.5612305632537272E-2</v>
      </c>
      <c r="BA215" s="5">
        <f>+('Base original'!BK216/'Base original'!BK204*100-100)*'Base original'!BK204/'Base original'!$BL204</f>
        <v>-8.3074657655307999E-2</v>
      </c>
      <c r="BB215" s="5">
        <f>+(('Base original'!BH216-'Base original'!BJ216)/('Base original'!BH204-'Base original'!BJ204)*100-100)*('Base original'!BH204-'Base original'!BJ204)/'Base original'!$BL204</f>
        <v>-0.67286321580245056</v>
      </c>
      <c r="BC215" s="5">
        <f>+(('Base original'!BI216-'Base original'!BK216)/('Base original'!BI204-'Base original'!BK204)*100-100)*('Base original'!BI204-'Base original'!BK204)/'Base original'!$BL204</f>
        <v>-0.19230353562389296</v>
      </c>
      <c r="BD215" s="8">
        <f>+('Base original'!BL216/'Base original'!BL204*100-100)*'Base original'!BL204/'Base original'!$BL204</f>
        <v>5.3329103351999407</v>
      </c>
    </row>
    <row r="216" spans="1:56" x14ac:dyDescent="0.25">
      <c r="A216" s="17">
        <v>45078</v>
      </c>
      <c r="B216" s="5">
        <f>+'Base original'!B217/'Base original'!B205*100-100</f>
        <v>-0.63845329967662678</v>
      </c>
      <c r="C216" s="5">
        <f>+'Base original'!C217/'Base original'!C205*100-100</f>
        <v>6.0086196473395859</v>
      </c>
      <c r="D216" s="5">
        <f>+'Base original'!D217/'Base original'!D205*100-100</f>
        <v>10.968015715784432</v>
      </c>
      <c r="E216" s="5">
        <f>+'Base original'!E217/'Base original'!E205*100-100</f>
        <v>-4.4834379072920143</v>
      </c>
      <c r="F216" s="8">
        <f>+'Base original'!F217/'Base original'!F205*100-100</f>
        <v>3.3272870713512077</v>
      </c>
      <c r="G216" s="8">
        <f>+'Base original'!G217</f>
        <v>28.91</v>
      </c>
      <c r="H216" s="5">
        <f>+'Base original'!J217/'Base original'!$H217*'Base original'!I217</f>
        <v>14.034345365906363</v>
      </c>
      <c r="I216" s="5">
        <f>+'Base original'!L217/'Base original'!$H217*'Base original'!K217</f>
        <v>1.9709810170742801</v>
      </c>
      <c r="J216" s="5">
        <f>+'Base original'!N217/'Base original'!$H217*'Base original'!M217</f>
        <v>3.3788567029939642</v>
      </c>
      <c r="K216" s="8">
        <f>+'Base original'!P217/'Base original'!$H217*'Base original'!O217</f>
        <v>9.5264324974003696</v>
      </c>
      <c r="L216" s="8">
        <f>+'Base original'!Q217</f>
        <v>15.8</v>
      </c>
      <c r="M216" s="5">
        <f>+'Base original'!T217/'Base original'!$R217*'Base original'!S217</f>
        <v>0.33699024609284445</v>
      </c>
      <c r="N216" s="5">
        <f>+'Base original'!V217/'Base original'!$R217*'Base original'!U217</f>
        <v>6.5368591186955012</v>
      </c>
      <c r="O216" s="8">
        <f>+'Base original'!X217/'Base original'!$R217*'Base original'!W217</f>
        <v>8.9287956186039121</v>
      </c>
      <c r="P216" s="8">
        <f>+'Base original'!Y217</f>
        <v>6.9</v>
      </c>
      <c r="Q216" s="5">
        <f>+'Base original'!AB217/'Base original'!$Z217*'Base original'!AA217</f>
        <v>4.5545321876174549</v>
      </c>
      <c r="R216" s="8">
        <f>+'Base original'!AD217/'Base original'!$Z217*'Base original'!AC217</f>
        <v>2.3415541039698278</v>
      </c>
      <c r="S216" s="9">
        <f>+'Base original'!AE217</f>
        <v>4.2</v>
      </c>
      <c r="T216" s="5">
        <f>+('Base original'!AH217/'Base original'!AH205*100-100)*'Base original'!AH205/'Base original'!$AO205</f>
        <v>-3.5676167444861822</v>
      </c>
      <c r="U216" s="5">
        <f>+('Base original'!AI217/'Base original'!AI205*100-100)*'Base original'!AI205/'Base original'!$AO205</f>
        <v>-8.8702133815168747</v>
      </c>
      <c r="V216" s="5">
        <f>+('Base original'!AJ217/'Base original'!AJ205*100-100)*'Base original'!AJ205/'Base original'!$AO205</f>
        <v>-3.7656521889649084</v>
      </c>
      <c r="W216" s="5">
        <f>+('Base original'!AK217/'Base original'!AK205*100-100)*'Base original'!AK205/'Base original'!$AO205</f>
        <v>-5.1045611925519792</v>
      </c>
      <c r="X216" s="5">
        <f>+('Base original'!AL217/'Base original'!AL205*100-100)*'Base original'!AL205/'Base original'!$AO205</f>
        <v>-3.6148854552820353</v>
      </c>
      <c r="Y216" s="5">
        <f>+('Base original'!AM217/'Base original'!AM205*100-100)*'Base original'!AM205/'Base original'!$AO205</f>
        <v>-3.1516875197489331</v>
      </c>
      <c r="Z216" s="5">
        <f>+('Base original'!AN217/'Base original'!AN205*100-100)*'Base original'!AN205/'Base original'!$AO205</f>
        <v>-0.46319793553310262</v>
      </c>
      <c r="AA216" s="8">
        <f>+('Base original'!AO217/'Base original'!AO205*100-100)*'Base original'!AO205/'Base original'!$AO205</f>
        <v>-16.052715581285099</v>
      </c>
      <c r="AB216" s="5">
        <f>+('Base original'!AO217/'Base original'!AO205*100-100)*'Base original'!AO205/'Base original'!$BA205</f>
        <v>-5.9832944994876316</v>
      </c>
      <c r="AC216" s="5">
        <f>+('Base original'!AP217/'Base original'!AP205*100-100)*'Base original'!AP205/'Base original'!$BA205</f>
        <v>14.174660128013182</v>
      </c>
      <c r="AD216" s="5">
        <f>+('Base original'!AQ217/'Base original'!AQ205*100-100)*'Base original'!AQ205/'Base original'!$BA205</f>
        <v>9.3901037715186249</v>
      </c>
      <c r="AE216" s="5">
        <f>+('Base original'!AR217/'Base original'!AR205*100-100)*'Base original'!AR205/'Base original'!$BA205</f>
        <v>8.6341283161190585</v>
      </c>
      <c r="AF216" s="5">
        <f>+('Base original'!AS217/'Base original'!AS205*100-100)*'Base original'!AS205/'Base original'!$BA205</f>
        <v>0.75597545539956268</v>
      </c>
      <c r="AG216" s="5">
        <f>+('Base original'!AT217/'Base original'!AT205*100-100)*'Base original'!AT205/'Base original'!$BA205</f>
        <v>4.6859280778849328</v>
      </c>
      <c r="AH216" s="5">
        <f>+('Base original'!AU217/'Base original'!AU205*100-100)*'Base original'!AU205/'Base original'!$BA205</f>
        <v>9.8628278609657477E-2</v>
      </c>
      <c r="AI216" s="5">
        <f>+('Base original'!AV217/'Base original'!AV205*100-100)*'Base original'!AV205/'Base original'!$BA205</f>
        <v>-0.4846617382252752</v>
      </c>
      <c r="AJ216" s="5">
        <f>+('Base original'!AW217/'Base original'!AW205*100-100)*'Base original'!AW205/'Base original'!$BA205</f>
        <v>2.203169080392938</v>
      </c>
      <c r="AK216" s="5">
        <f>+('Base original'!AX217/'Base original'!AX205*100-100)*'Base original'!AX205/'Base original'!$BA205</f>
        <v>0.25499759745922179</v>
      </c>
      <c r="AL216" s="5">
        <f>+('Base original'!AY217/'Base original'!AY205*100-100)*'Base original'!AY205/'Base original'!$BA205</f>
        <v>2.1363074869234384</v>
      </c>
      <c r="AM216" s="5">
        <f>+('Base original'!AZ217/'Base original'!AZ205*100-100)*'Base original'!AZ205/'Base original'!$BA205</f>
        <v>6.3443077614619425E-3</v>
      </c>
      <c r="AN216" s="5">
        <f>+(('Base original'!AW217-'Base original'!AY217)/('Base original'!AW205-'Base original'!AY205)*100-100)*(('Base original'!AW205-'Base original'!AY205)/'Base original'!BA205)</f>
        <v>6.6861593469498562E-2</v>
      </c>
      <c r="AO216" s="5">
        <f>+(('Base original'!AX217-'Base original'!AZ217)/('Base original'!AX205-'Base original'!AZ205)*100-100)*(('Base original'!AX205-'Base original'!AZ205)/'Base original'!BA205)</f>
        <v>0.24865328969775999</v>
      </c>
      <c r="AP216" s="8">
        <f>+('Base original'!BA217/'Base original'!BA205*100-100)*'Base original'!BA205/'Base original'!$BA205</f>
        <v>8.0222187734674009</v>
      </c>
      <c r="AQ216" s="5">
        <f>+('Base original'!BA217/'Base original'!BA205*100-100)*'Base original'!BA205/'Base original'!$BL205</f>
        <v>4.6062010195765302</v>
      </c>
      <c r="AR216" s="5">
        <f>+('Base original'!BB217/'Base original'!BB205*100-100)*'Base original'!BB205/'Base original'!$BL205</f>
        <v>-0.35234357343831318</v>
      </c>
      <c r="AS216" s="5">
        <f>+('Base original'!BC217/'Base original'!BC205*100-100)*'Base original'!BC205/'Base original'!$BL205</f>
        <v>-1.3090695849179672</v>
      </c>
      <c r="AT216" s="5">
        <f>+('Base original'!BD217/'Base original'!BD205*100-100)*'Base original'!BD205/'Base original'!$BL205</f>
        <v>1.4956742636869145</v>
      </c>
      <c r="AU216" s="5">
        <f>+('Base original'!BE217/'Base original'!BE205*100-100)*'Base original'!BE205/'Base original'!$BL205</f>
        <v>-4.1284779417665174E-3</v>
      </c>
      <c r="AV216" s="5">
        <f>+('Base original'!BF217/'Base original'!BF205*100-100)*'Base original'!BF205/'Base original'!$BL205</f>
        <v>9.9961095415850396E-2</v>
      </c>
      <c r="AW216" s="5">
        <f>+('Base original'!BG217/'Base original'!BG205*100-100)*'Base original'!BG205/'Base original'!$BL205</f>
        <v>1.443219612855249</v>
      </c>
      <c r="AX216" s="5">
        <f>+('Base original'!BH217/'Base original'!BH205*100-100)*'Base original'!BH205/'Base original'!$BL205</f>
        <v>-0.51861499769009167</v>
      </c>
      <c r="AY216" s="5">
        <f>+('Base original'!BI217/'Base original'!BI205*100-100)*'Base original'!BI205/'Base original'!$BL205</f>
        <v>-0.27635508433872452</v>
      </c>
      <c r="AZ216" s="5">
        <f>+('Base original'!BJ217/'Base original'!BJ205*100-100)*'Base original'!BJ205/'Base original'!$BL205</f>
        <v>0.61982052694439671</v>
      </c>
      <c r="BA216" s="5">
        <f>+('Base original'!BK217/'Base original'!BK205*100-100)*'Base original'!BK205/'Base original'!$BL205</f>
        <v>-9.736887762317778E-2</v>
      </c>
      <c r="BB216" s="5">
        <f>+(('Base original'!BH217-'Base original'!BJ217)/('Base original'!BH205-'Base original'!BJ205)*100-100)*('Base original'!BH205-'Base original'!BJ205)/'Base original'!$BL205</f>
        <v>-1.1384355246344897</v>
      </c>
      <c r="BC216" s="5">
        <f>+(('Base original'!BI217-'Base original'!BK217)/('Base original'!BI205-'Base original'!BK205)*100-100)*('Base original'!BI205-'Base original'!BK205)/'Base original'!$BL205</f>
        <v>-0.17898620671554683</v>
      </c>
      <c r="BD216" s="8">
        <f>+('Base original'!BL217/'Base original'!BL205*100-100)*'Base original'!BL205/'Base original'!$BL205</f>
        <v>4.6620926238867639</v>
      </c>
    </row>
    <row r="217" spans="1:56" x14ac:dyDescent="0.25">
      <c r="A217" s="17">
        <v>45108</v>
      </c>
      <c r="B217" s="5">
        <f>+'Base original'!B218/'Base original'!B206*100-100</f>
        <v>-0.56293028918720722</v>
      </c>
      <c r="C217" s="5">
        <f>+'Base original'!C218/'Base original'!C206*100-100</f>
        <v>5.900403067300303</v>
      </c>
      <c r="D217" s="5">
        <f>+'Base original'!D218/'Base original'!D206*100-100</f>
        <v>9.8726939401114322</v>
      </c>
      <c r="E217" s="5">
        <f>+'Base original'!E218/'Base original'!E206*100-100</f>
        <v>3.9229940470971485</v>
      </c>
      <c r="F217" s="8">
        <f>+'Base original'!F218/'Base original'!F206*100-100</f>
        <v>3.5052447176689299</v>
      </c>
      <c r="G217" s="8">
        <f>+'Base original'!G218</f>
        <v>29.1</v>
      </c>
      <c r="H217" s="5">
        <f>+'Base original'!J218/'Base original'!$H218*'Base original'!I218</f>
        <v>14.801110947770756</v>
      </c>
      <c r="I217" s="5">
        <f>+'Base original'!L218/'Base original'!$H218*'Base original'!K218</f>
        <v>1.9463424407249512</v>
      </c>
      <c r="J217" s="5">
        <f>+'Base original'!N218/'Base original'!$H218*'Base original'!M218</f>
        <v>3.3371140559044044</v>
      </c>
      <c r="K217" s="8">
        <f>+'Base original'!P218/'Base original'!$H218*'Base original'!O218</f>
        <v>9.0150904088875823</v>
      </c>
      <c r="L217" s="8">
        <f>+'Base original'!Q218</f>
        <v>15.75</v>
      </c>
      <c r="M217" s="5">
        <f>+'Base original'!T218/'Base original'!$R218*'Base original'!S218</f>
        <v>0.43594024983468155</v>
      </c>
      <c r="N217" s="5">
        <f>+'Base original'!V218/'Base original'!$R218*'Base original'!U218</f>
        <v>5.7098736332919664</v>
      </c>
      <c r="O217" s="8">
        <f>+'Base original'!X218/'Base original'!$R218*'Base original'!W218</f>
        <v>9.6012083193680748</v>
      </c>
      <c r="P217" s="8">
        <f>+'Base original'!Y218</f>
        <v>6.82</v>
      </c>
      <c r="Q217" s="5">
        <f>+'Base original'!AB218/'Base original'!$Z218*'Base original'!AA218</f>
        <v>4.6598012175019985</v>
      </c>
      <c r="R217" s="8">
        <f>+'Base original'!AD218/'Base original'!$Z218*'Base original'!AC218</f>
        <v>2.1650968615866697</v>
      </c>
      <c r="S217" s="9">
        <f>+'Base original'!AE218</f>
        <v>4.24</v>
      </c>
      <c r="T217" s="5">
        <f>+('Base original'!AH218/'Base original'!AH206*100-100)*'Base original'!AH206/'Base original'!$AO206</f>
        <v>-3.3775873480469851</v>
      </c>
      <c r="U217" s="5">
        <f>+('Base original'!AI218/'Base original'!AI206*100-100)*'Base original'!AI206/'Base original'!$AO206</f>
        <v>-7.6526031288386962</v>
      </c>
      <c r="V217" s="5">
        <f>+('Base original'!AJ218/'Base original'!AJ206*100-100)*'Base original'!AJ206/'Base original'!$AO206</f>
        <v>-3.1098010768805167</v>
      </c>
      <c r="W217" s="5">
        <f>+('Base original'!AK218/'Base original'!AK206*100-100)*'Base original'!AK206/'Base original'!$AO206</f>
        <v>-4.5428020519581747</v>
      </c>
      <c r="X217" s="5">
        <f>+('Base original'!AL218/'Base original'!AL206*100-100)*'Base original'!AL206/'Base original'!$AO206</f>
        <v>-2.9108841985385245</v>
      </c>
      <c r="Y217" s="5">
        <f>+('Base original'!AM218/'Base original'!AM206*100-100)*'Base original'!AM206/'Base original'!$AO206</f>
        <v>-2.7945121735839713</v>
      </c>
      <c r="Z217" s="5">
        <f>+('Base original'!AN218/'Base original'!AN206*100-100)*'Base original'!AN206/'Base original'!$AO206</f>
        <v>-0.11637202495455258</v>
      </c>
      <c r="AA217" s="8">
        <f>+('Base original'!AO218/'Base original'!AO206*100-100)*'Base original'!AO206/'Base original'!$AO206</f>
        <v>-13.941074675424204</v>
      </c>
      <c r="AB217" s="5">
        <f>+('Base original'!AO218/'Base original'!AO206*100-100)*'Base original'!AO206/'Base original'!$BA206</f>
        <v>-4.98264735297799</v>
      </c>
      <c r="AC217" s="5">
        <f>+('Base original'!AP218/'Base original'!AP206*100-100)*'Base original'!AP206/'Base original'!$BA206</f>
        <v>12.720289719471188</v>
      </c>
      <c r="AD217" s="5">
        <f>+('Base original'!AQ218/'Base original'!AQ206*100-100)*'Base original'!AQ206/'Base original'!$BA206</f>
        <v>8.5777765690615624</v>
      </c>
      <c r="AE217" s="5">
        <f>+('Base original'!AR218/'Base original'!AR206*100-100)*'Base original'!AR206/'Base original'!$BA206</f>
        <v>8.7395571640343341</v>
      </c>
      <c r="AF217" s="5">
        <f>+('Base original'!AS218/'Base original'!AS206*100-100)*'Base original'!AS206/'Base original'!$BA206</f>
        <v>-0.16178059497277206</v>
      </c>
      <c r="AG217" s="5">
        <f>+('Base original'!AT218/'Base original'!AT206*100-100)*'Base original'!AT206/'Base original'!$BA206</f>
        <v>4.2156061280177557</v>
      </c>
      <c r="AH217" s="5">
        <f>+('Base original'!AU218/'Base original'!AU206*100-100)*'Base original'!AU206/'Base original'!$BA206</f>
        <v>-7.3092977608091164E-2</v>
      </c>
      <c r="AI217" s="5">
        <f>+('Base original'!AV218/'Base original'!AV206*100-100)*'Base original'!AV206/'Base original'!$BA206</f>
        <v>-0.49184637346725246</v>
      </c>
      <c r="AJ217" s="5">
        <f>+('Base original'!AW218/'Base original'!AW206*100-100)*'Base original'!AW206/'Base original'!$BA206</f>
        <v>1.9347018591156038</v>
      </c>
      <c r="AK217" s="5">
        <f>+('Base original'!AX218/'Base original'!AX206*100-100)*'Base original'!AX206/'Base original'!$BA206</f>
        <v>0.20687335421697398</v>
      </c>
      <c r="AL217" s="5">
        <f>+('Base original'!AY218/'Base original'!AY206*100-100)*'Base original'!AY206/'Base original'!$BA206</f>
        <v>1.9212100151176552</v>
      </c>
      <c r="AM217" s="5">
        <f>+('Base original'!AZ218/'Base original'!AZ206*100-100)*'Base original'!AZ206/'Base original'!$BA206</f>
        <v>4.6373006418893708E-4</v>
      </c>
      <c r="AN217" s="5">
        <f>+(('Base original'!AW218-'Base original'!AY218)/('Base original'!AW206-'Base original'!AY206)*100-100)*(('Base original'!AW206-'Base original'!AY206)/'Base original'!BA206)</f>
        <v>1.3491843997948876E-2</v>
      </c>
      <c r="AO217" s="5">
        <f>+(('Base original'!AX218-'Base original'!AZ218)/('Base original'!AX206-'Base original'!AZ206)*100-100)*(('Base original'!AX206-'Base original'!AZ206)/'Base original'!BA206)</f>
        <v>0.20640962415278491</v>
      </c>
      <c r="AP217" s="8">
        <f>+('Base original'!BA218/'Base original'!BA206*100-100)*'Base original'!BA206/'Base original'!$BA206</f>
        <v>7.4656974611767595</v>
      </c>
      <c r="AQ217" s="5">
        <f>+('Base original'!BA218/'Base original'!BA206*100-100)*'Base original'!BA206/'Base original'!$BL206</f>
        <v>4.2321196110554054</v>
      </c>
      <c r="AR217" s="5">
        <f>+('Base original'!BB218/'Base original'!BB206*100-100)*'Base original'!BB206/'Base original'!$BL206</f>
        <v>-1.578316924153929</v>
      </c>
      <c r="AS217" s="5">
        <f>+('Base original'!BC218/'Base original'!BC206*100-100)*'Base original'!BC206/'Base original'!$BL206</f>
        <v>-1.6372648288664129</v>
      </c>
      <c r="AT217" s="5">
        <f>+('Base original'!BD218/'Base original'!BD206*100-100)*'Base original'!BD206/'Base original'!$BL206</f>
        <v>1.4300373514975242</v>
      </c>
      <c r="AU217" s="5">
        <f>+('Base original'!BE218/'Base original'!BE206*100-100)*'Base original'!BE206/'Base original'!$BL206</f>
        <v>-4.2003505802701143E-3</v>
      </c>
      <c r="AV217" s="5">
        <f>+('Base original'!BF218/'Base original'!BF206*100-100)*'Base original'!BF206/'Base original'!$BL206</f>
        <v>7.0039589710167521E-2</v>
      </c>
      <c r="AW217" s="5">
        <f>+('Base original'!BG218/'Base original'!BG206*100-100)*'Base original'!BG206/'Base original'!$BL206</f>
        <v>1.3123871536210221</v>
      </c>
      <c r="AX217" s="5">
        <f>+('Base original'!BH218/'Base original'!BH206*100-100)*'Base original'!BH206/'Base original'!$BL206</f>
        <v>-0.36708810353271193</v>
      </c>
      <c r="AY217" s="5">
        <f>+('Base original'!BI218/'Base original'!BI206*100-100)*'Base original'!BI206/'Base original'!$BL206</f>
        <v>-0.26373582905395665</v>
      </c>
      <c r="AZ217" s="5">
        <f>+('Base original'!BJ218/'Base original'!BJ206*100-100)*'Base original'!BJ206/'Base original'!$BL206</f>
        <v>0.59206483396115162</v>
      </c>
      <c r="BA217" s="5">
        <f>+('Base original'!BK218/'Base original'!BK206*100-100)*'Base original'!BK206/'Base original'!$BL206</f>
        <v>-9.5944585085542197E-2</v>
      </c>
      <c r="BB217" s="5">
        <f>+(('Base original'!BH218-'Base original'!BJ218)/('Base original'!BH206-'Base original'!BJ206)*100-100)*('Base original'!BH206-'Base original'!BJ206)/'Base original'!$BL206</f>
        <v>-0.95915293749386321</v>
      </c>
      <c r="BC217" s="5">
        <f>+(('Base original'!BI218-'Base original'!BK218)/('Base original'!BI206-'Base original'!BK206)*100-100)*('Base original'!BI206-'Base original'!BK206)/'Base original'!$BL206</f>
        <v>-0.16779124396841455</v>
      </c>
      <c r="BD217" s="8">
        <f>+('Base original'!BL218/'Base original'!BL206*100-100)*'Base original'!BL206/'Base original'!$BL206</f>
        <v>2.6978574208210517</v>
      </c>
    </row>
    <row r="218" spans="1:56" x14ac:dyDescent="0.25">
      <c r="A218" s="17">
        <v>45139</v>
      </c>
      <c r="B218" s="5">
        <f>+'Base original'!B219/'Base original'!B207*100-100</f>
        <v>-0.97517880362207165</v>
      </c>
      <c r="C218" s="5">
        <f>+'Base original'!C219/'Base original'!C207*100-100</f>
        <v>5.5413183176059135</v>
      </c>
      <c r="D218" s="5">
        <f>+'Base original'!D219/'Base original'!D207*100-100</f>
        <v>8.9341733839523698</v>
      </c>
      <c r="E218" s="5">
        <f>+'Base original'!E219/'Base original'!E207*100-100</f>
        <v>9.9439233517974088</v>
      </c>
      <c r="F218" s="8">
        <f>+'Base original'!F219/'Base original'!F207*100-100</f>
        <v>3.2940287962949526</v>
      </c>
      <c r="G218" s="8">
        <f>+'Base original'!G219</f>
        <v>28.48</v>
      </c>
      <c r="H218" s="5">
        <f>+'Base original'!J219/'Base original'!$H219*'Base original'!I219</f>
        <v>14.19996387661754</v>
      </c>
      <c r="I218" s="5">
        <f>+'Base original'!L219/'Base original'!$H219*'Base original'!K219</f>
        <v>1.8905853629930804</v>
      </c>
      <c r="J218" s="5">
        <f>+'Base original'!N219/'Base original'!$H219*'Base original'!M219</f>
        <v>3.7686032292114624</v>
      </c>
      <c r="K218" s="8">
        <f>+'Base original'!P219/'Base original'!$H219*'Base original'!O219</f>
        <v>8.6232999726337987</v>
      </c>
      <c r="L218" s="8">
        <f>+'Base original'!Q219</f>
        <v>14.39</v>
      </c>
      <c r="M218" s="5">
        <f>+'Base original'!T219/'Base original'!$R219*'Base original'!S219</f>
        <v>0.43123308981386371</v>
      </c>
      <c r="N218" s="5">
        <f>+'Base original'!V219/'Base original'!$R219*'Base original'!U219</f>
        <v>5.5858277947041914</v>
      </c>
      <c r="O218" s="8">
        <f>+'Base original'!X219/'Base original'!$R219*'Base original'!W219</f>
        <v>8.3703832946457677</v>
      </c>
      <c r="P218" s="8">
        <f>+'Base original'!Y219</f>
        <v>6.91</v>
      </c>
      <c r="Q218" s="5">
        <f>+'Base original'!AB219/'Base original'!$Z219*'Base original'!AA219</f>
        <v>4.6431417619601021</v>
      </c>
      <c r="R218" s="8">
        <f>+'Base original'!AD219/'Base original'!$Z219*'Base original'!AC219</f>
        <v>2.2711415308160028</v>
      </c>
      <c r="S218" s="9">
        <f>+'Base original'!AE219</f>
        <v>4.22</v>
      </c>
      <c r="T218" s="5">
        <f>+('Base original'!AH219/'Base original'!AH207*100-100)*'Base original'!AH207/'Base original'!$AO207</f>
        <v>-3.2822872992584911</v>
      </c>
      <c r="U218" s="5">
        <f>+('Base original'!AI219/'Base original'!AI207*100-100)*'Base original'!AI207/'Base original'!$AO207</f>
        <v>-5.1553230657698226</v>
      </c>
      <c r="V218" s="5">
        <f>+('Base original'!AJ219/'Base original'!AJ207*100-100)*'Base original'!AJ207/'Base original'!$AO207</f>
        <v>-1.6469875220743637</v>
      </c>
      <c r="W218" s="5">
        <f>+('Base original'!AK219/'Base original'!AK207*100-100)*'Base original'!AK207/'Base original'!$AO207</f>
        <v>-3.5083355436954511</v>
      </c>
      <c r="X218" s="5">
        <f>+('Base original'!AL219/'Base original'!AL207*100-100)*'Base original'!AL207/'Base original'!$AO207</f>
        <v>-2.4420787921081368</v>
      </c>
      <c r="Y218" s="5">
        <f>+('Base original'!AM219/'Base original'!AM207*100-100)*'Base original'!AM207/'Base original'!$AO207</f>
        <v>-2.6331815300653894</v>
      </c>
      <c r="Z218" s="5">
        <f>+('Base original'!AN219/'Base original'!AN207*100-100)*'Base original'!AN207/'Base original'!$AO207</f>
        <v>0.19110273795725025</v>
      </c>
      <c r="AA218" s="8">
        <f>+('Base original'!AO219/'Base original'!AO207*100-100)*'Base original'!AO207/'Base original'!$AO207</f>
        <v>-10.879689157136454</v>
      </c>
      <c r="AB218" s="5">
        <f>+('Base original'!AO219/'Base original'!AO207*100-100)*'Base original'!AO207/'Base original'!$BA207</f>
        <v>-3.7256221183578266</v>
      </c>
      <c r="AC218" s="5">
        <f>+('Base original'!AP219/'Base original'!AP207*100-100)*'Base original'!AP207/'Base original'!$BA207</f>
        <v>10.486233495908644</v>
      </c>
      <c r="AD218" s="5">
        <f>+('Base original'!AQ219/'Base original'!AQ207*100-100)*'Base original'!AQ207/'Base original'!$BA207</f>
        <v>7.0772177504403775</v>
      </c>
      <c r="AE218" s="5">
        <f>+('Base original'!AR219/'Base original'!AR207*100-100)*'Base original'!AR207/'Base original'!$BA207</f>
        <v>7.8616163561555323</v>
      </c>
      <c r="AF218" s="5">
        <f>+('Base original'!AS219/'Base original'!AS207*100-100)*'Base original'!AS207/'Base original'!$BA207</f>
        <v>-0.78439860571515452</v>
      </c>
      <c r="AG218" s="5">
        <f>+('Base original'!AT219/'Base original'!AT207*100-100)*'Base original'!AT207/'Base original'!$BA207</f>
        <v>3.6206362998560264</v>
      </c>
      <c r="AH218" s="5">
        <f>+('Base original'!AU219/'Base original'!AU207*100-100)*'Base original'!AU207/'Base original'!$BA207</f>
        <v>-0.21162055438773586</v>
      </c>
      <c r="AI218" s="5">
        <f>+('Base original'!AV219/'Base original'!AV207*100-100)*'Base original'!AV207/'Base original'!$BA207</f>
        <v>-0.50362055416350082</v>
      </c>
      <c r="AJ218" s="5">
        <f>+('Base original'!AW219/'Base original'!AW207*100-100)*'Base original'!AW207/'Base original'!$BA207</f>
        <v>1.4618906440153383</v>
      </c>
      <c r="AK218" s="5">
        <f>+('Base original'!AX219/'Base original'!AX207*100-100)*'Base original'!AX207/'Base original'!$BA207</f>
        <v>0.1730842713521151</v>
      </c>
      <c r="AL218" s="5">
        <f>+('Base original'!AY219/'Base original'!AY207*100-100)*'Base original'!AY207/'Base original'!$BA207</f>
        <v>1.1756721431467161</v>
      </c>
      <c r="AM218" s="5">
        <f>+('Base original'!AZ219/'Base original'!AZ207*100-100)*'Base original'!AZ207/'Base original'!$BA207</f>
        <v>-1.6733229389221543E-3</v>
      </c>
      <c r="AN218" s="5">
        <f>+(('Base original'!AW219-'Base original'!AY219)/('Base original'!AW207-'Base original'!AY207)*100-100)*(('Base original'!AW207-'Base original'!AY207)/'Base original'!BA207)</f>
        <v>0.28621850086862349</v>
      </c>
      <c r="AO218" s="5">
        <f>+(('Base original'!AX219-'Base original'!AZ219)/('Base original'!AX207-'Base original'!AZ207)*100-100)*(('Base original'!AX207-'Base original'!AZ207)/'Base original'!BA207)</f>
        <v>0.17475759429103718</v>
      </c>
      <c r="AP218" s="8">
        <f>+('Base original'!BA219/'Base original'!BA207*100-100)*'Base original'!BA207/'Base original'!$BA207</f>
        <v>6.7179669185468649</v>
      </c>
      <c r="AQ218" s="5">
        <f>+('Base original'!BA219/'Base original'!BA207*100-100)*'Base original'!BA207/'Base original'!$BL207</f>
        <v>3.8258568858210809</v>
      </c>
      <c r="AR218" s="5">
        <f>+('Base original'!BB219/'Base original'!BB207*100-100)*'Base original'!BB207/'Base original'!$BL207</f>
        <v>-1.070670834831652</v>
      </c>
      <c r="AS218" s="5">
        <f>+('Base original'!BC219/'Base original'!BC207*100-100)*'Base original'!BC207/'Base original'!$BL207</f>
        <v>-0.60099686401983898</v>
      </c>
      <c r="AT218" s="5">
        <f>+('Base original'!BD219/'Base original'!BD207*100-100)*'Base original'!BD207/'Base original'!$BL207</f>
        <v>1.7988871951238945</v>
      </c>
      <c r="AU218" s="5">
        <f>+('Base original'!BE219/'Base original'!BE207*100-100)*'Base original'!BE207/'Base original'!$BL207</f>
        <v>-4.5012211261535621E-3</v>
      </c>
      <c r="AV218" s="5">
        <f>+('Base original'!BF219/'Base original'!BF207*100-100)*'Base original'!BF207/'Base original'!$BL207</f>
        <v>3.6485556696708145E-2</v>
      </c>
      <c r="AW218" s="5">
        <f>+('Base original'!BG219/'Base original'!BG207*100-100)*'Base original'!BG207/'Base original'!$BL207</f>
        <v>1.1178556477746262</v>
      </c>
      <c r="AX218" s="5">
        <f>+('Base original'!BH219/'Base original'!BH207*100-100)*'Base original'!BH207/'Base original'!$BL207</f>
        <v>-0.24788924186765712</v>
      </c>
      <c r="AY218" s="5">
        <f>+('Base original'!BI219/'Base original'!BI207*100-100)*'Base original'!BI207/'Base original'!$BL207</f>
        <v>-0.21968115723678039</v>
      </c>
      <c r="AZ218" s="5">
        <f>+('Base original'!BJ219/'Base original'!BJ207*100-100)*'Base original'!BJ207/'Base original'!$BL207</f>
        <v>0.77791611054719756</v>
      </c>
      <c r="BA218" s="5">
        <f>+('Base original'!BK219/'Base original'!BK207*100-100)*'Base original'!BK207/'Base original'!$BL207</f>
        <v>-8.7782389728355253E-2</v>
      </c>
      <c r="BB218" s="5">
        <f>+(('Base original'!BH219-'Base original'!BJ219)/('Base original'!BH207-'Base original'!BJ207)*100-100)*('Base original'!BH207-'Base original'!BJ207)/'Base original'!$BL207</f>
        <v>-1.0258053524148554</v>
      </c>
      <c r="BC218" s="5">
        <f>+(('Base original'!BI219-'Base original'!BK219)/('Base original'!BI207-'Base original'!BK207)*100-100)*('Base original'!BI207-'Base original'!BK207)/'Base original'!$BL207</f>
        <v>-0.13189876750842505</v>
      </c>
      <c r="BD218" s="8">
        <f>+('Base original'!BL219/'Base original'!BL207*100-100)*'Base original'!BL207/'Base original'!$BL207</f>
        <v>3.9452122455156053</v>
      </c>
    </row>
    <row r="219" spans="1:56" x14ac:dyDescent="0.25">
      <c r="A219" s="17">
        <v>45170</v>
      </c>
      <c r="B219" s="5">
        <f>+'Base original'!B220/'Base original'!B208*100-100</f>
        <v>-1.096965273471497</v>
      </c>
      <c r="C219" s="5">
        <f>+'Base original'!C220/'Base original'!C208*100-100</f>
        <v>5.4086214678907822</v>
      </c>
      <c r="D219" s="5">
        <f>+'Base original'!D220/'Base original'!D208*100-100</f>
        <v>7.9201226574630681</v>
      </c>
      <c r="E219" s="5">
        <f>+'Base original'!E220/'Base original'!E208*100-100</f>
        <v>3.1614857234297773</v>
      </c>
      <c r="F219" s="8">
        <f>+'Base original'!F220/'Base original'!F208*100-100</f>
        <v>2.5341188664400534</v>
      </c>
      <c r="G219" s="8">
        <f>+'Base original'!G220</f>
        <v>28.98</v>
      </c>
      <c r="H219" s="5">
        <f>+'Base original'!J220/'Base original'!$H220*'Base original'!I220</f>
        <v>15.235137943928446</v>
      </c>
      <c r="I219" s="5">
        <f>+'Base original'!L220/'Base original'!$H220*'Base original'!K220</f>
        <v>1.8180546446208532</v>
      </c>
      <c r="J219" s="5">
        <f>+'Base original'!N220/'Base original'!$H220*'Base original'!M220</f>
        <v>3.2525402828935777</v>
      </c>
      <c r="K219" s="8">
        <f>+'Base original'!P220/'Base original'!$H220*'Base original'!O220</f>
        <v>8.6710196117197533</v>
      </c>
      <c r="L219" s="8">
        <f>+'Base original'!Q220</f>
        <v>14.28</v>
      </c>
      <c r="M219" s="5">
        <f>+'Base original'!T220/'Base original'!$R220*'Base original'!S220</f>
        <v>0.43766534299007426</v>
      </c>
      <c r="N219" s="5">
        <f>+'Base original'!V220/'Base original'!$R220*'Base original'!U220</f>
        <v>5.6212005639077516</v>
      </c>
      <c r="O219" s="8">
        <f>+'Base original'!X220/'Base original'!$R220*'Base original'!W220</f>
        <v>8.2174352241461559</v>
      </c>
      <c r="P219" s="8">
        <f>+'Base original'!Y220</f>
        <v>7.14</v>
      </c>
      <c r="Q219" s="5">
        <f>+'Base original'!AB220/'Base original'!$Z220*'Base original'!AA220</f>
        <v>4.7543225844867285</v>
      </c>
      <c r="R219" s="8">
        <f>+'Base original'!AD220/'Base original'!$Z220*'Base original'!AC220</f>
        <v>2.3828847884192976</v>
      </c>
      <c r="S219" s="9">
        <f>+'Base original'!AE220</f>
        <v>4.3499999999999996</v>
      </c>
      <c r="T219" s="5">
        <f>+('Base original'!AH220/'Base original'!AH208*100-100)*'Base original'!AH208/'Base original'!$AO208</f>
        <v>-3.0108475202860316</v>
      </c>
      <c r="U219" s="5">
        <f>+('Base original'!AI220/'Base original'!AI208*100-100)*'Base original'!AI208/'Base original'!$AO208</f>
        <v>-4.0976931595507455</v>
      </c>
      <c r="V219" s="5">
        <f>+('Base original'!AJ220/'Base original'!AJ208*100-100)*'Base original'!AJ208/'Base original'!$AO208</f>
        <v>-1.4266955922678057</v>
      </c>
      <c r="W219" s="5">
        <f>+('Base original'!AK220/'Base original'!AK208*100-100)*'Base original'!AK208/'Base original'!$AO208</f>
        <v>-2.67099756728294</v>
      </c>
      <c r="X219" s="5">
        <f>+('Base original'!AL220/'Base original'!AL208*100-100)*'Base original'!AL208/'Base original'!$AO208</f>
        <v>-1.7906552817762691</v>
      </c>
      <c r="Y219" s="5">
        <f>+('Base original'!AM220/'Base original'!AM208*100-100)*'Base original'!AM208/'Base original'!$AO208</f>
        <v>-2.1365649091107897</v>
      </c>
      <c r="Z219" s="5">
        <f>+('Base original'!AN220/'Base original'!AN208*100-100)*'Base original'!AN208/'Base original'!$AO208</f>
        <v>0.34590962733452463</v>
      </c>
      <c r="AA219" s="8">
        <f>+('Base original'!AO220/'Base original'!AO208*100-100)*'Base original'!AO208/'Base original'!$AO208</f>
        <v>-8.8991959616130458</v>
      </c>
      <c r="AB219" s="5">
        <f>+('Base original'!AO220/'Base original'!AO208*100-100)*'Base original'!AO208/'Base original'!$BA208</f>
        <v>-2.9790134360648368</v>
      </c>
      <c r="AC219" s="5">
        <f>+('Base original'!AP220/'Base original'!AP208*100-100)*'Base original'!AP208/'Base original'!$BA208</f>
        <v>8.6714017158298571</v>
      </c>
      <c r="AD219" s="5">
        <f>+('Base original'!AQ220/'Base original'!AQ208*100-100)*'Base original'!AQ208/'Base original'!$BA208</f>
        <v>5.7387150162652496</v>
      </c>
      <c r="AE219" s="5">
        <f>+('Base original'!AR220/'Base original'!AR208*100-100)*'Base original'!AR208/'Base original'!$BA208</f>
        <v>6.9252770554383707</v>
      </c>
      <c r="AF219" s="5">
        <f>+('Base original'!AS220/'Base original'!AS208*100-100)*'Base original'!AS208/'Base original'!$BA208</f>
        <v>-1.1865620391731171</v>
      </c>
      <c r="AG219" s="5">
        <f>+('Base original'!AT220/'Base original'!AT208*100-100)*'Base original'!AT208/'Base original'!$BA208</f>
        <v>3.1874395164276534</v>
      </c>
      <c r="AH219" s="5">
        <f>+('Base original'!AU220/'Base original'!AU208*100-100)*'Base original'!AU208/'Base original'!$BA208</f>
        <v>-0.2547528168630751</v>
      </c>
      <c r="AI219" s="5">
        <f>+('Base original'!AV220/'Base original'!AV208*100-100)*'Base original'!AV208/'Base original'!$BA208</f>
        <v>-0.45919131849919437</v>
      </c>
      <c r="AJ219" s="5">
        <f>+('Base original'!AW220/'Base original'!AW208*100-100)*'Base original'!AW208/'Base original'!$BA208</f>
        <v>2.5269561199646335</v>
      </c>
      <c r="AK219" s="5">
        <f>+('Base original'!AX220/'Base original'!AX208*100-100)*'Base original'!AX208/'Base original'!$BA208</f>
        <v>0.19594651501565474</v>
      </c>
      <c r="AL219" s="5">
        <f>+('Base original'!AY220/'Base original'!AY208*100-100)*'Base original'!AY208/'Base original'!$BA208</f>
        <v>1.3018756168202805</v>
      </c>
      <c r="AM219" s="5">
        <f>+('Base original'!AZ220/'Base original'!AZ208*100-100)*'Base original'!AZ208/'Base original'!$BA208</f>
        <v>5.7733019073281421E-3</v>
      </c>
      <c r="AN219" s="5">
        <f>+(('Base original'!AW220-'Base original'!AY220)/('Base original'!AW208-'Base original'!AY208)*100-100)*(('Base original'!AW208-'Base original'!AY208)/'Base original'!BA208)</f>
        <v>1.225080503144353</v>
      </c>
      <c r="AO219" s="5">
        <f>+(('Base original'!AX220-'Base original'!AZ220)/('Base original'!AX208-'Base original'!AZ208)*100-100)*(('Base original'!AX208-'Base original'!AZ208)/'Base original'!BA208)</f>
        <v>0.19017321310832655</v>
      </c>
      <c r="AP219" s="8">
        <f>+('Base original'!BA220/'Base original'!BA208*100-100)*'Base original'!BA208/'Base original'!$BA208</f>
        <v>6.6484506775183396</v>
      </c>
      <c r="AQ219" s="5">
        <f>+('Base original'!BA220/'Base original'!BA208*100-100)*'Base original'!BA208/'Base original'!$BL208</f>
        <v>3.8465281747008642</v>
      </c>
      <c r="AR219" s="5">
        <f>+('Base original'!BB220/'Base original'!BB208*100-100)*'Base original'!BB208/'Base original'!$BL208</f>
        <v>-0.46593789378753908</v>
      </c>
      <c r="AS219" s="5">
        <f>+('Base original'!BC220/'Base original'!BC208*100-100)*'Base original'!BC208/'Base original'!$BL208</f>
        <v>0.22541628670038324</v>
      </c>
      <c r="AT219" s="5">
        <f>+('Base original'!BD220/'Base original'!BD208*100-100)*'Base original'!BD208/'Base original'!$BL208</f>
        <v>1.5688268307266131</v>
      </c>
      <c r="AU219" s="5">
        <f>+('Base original'!BE220/'Base original'!BE208*100-100)*'Base original'!BE208/'Base original'!$BL208</f>
        <v>-4.8686270268366912E-3</v>
      </c>
      <c r="AV219" s="5">
        <f>+('Base original'!BF220/'Base original'!BF208*100-100)*'Base original'!BF208/'Base original'!$BL208</f>
        <v>5.9230950638831187E-2</v>
      </c>
      <c r="AW219" s="5">
        <f>+('Base original'!BG220/'Base original'!BG208*100-100)*'Base original'!BG208/'Base original'!$BL208</f>
        <v>1.0046027770086507</v>
      </c>
      <c r="AX219" s="5">
        <f>+('Base original'!BH220/'Base original'!BH208*100-100)*'Base original'!BH208/'Base original'!$BL208</f>
        <v>-0.16790454690268405</v>
      </c>
      <c r="AY219" s="5">
        <f>+('Base original'!BI220/'Base original'!BI208*100-100)*'Base original'!BI208/'Base original'!$BL208</f>
        <v>-0.20408058349423458</v>
      </c>
      <c r="AZ219" s="5">
        <f>+('Base original'!BJ220/'Base original'!BJ208*100-100)*'Base original'!BJ208/'Base original'!$BL208</f>
        <v>1.4040137244398574</v>
      </c>
      <c r="BA219" s="5">
        <f>+('Base original'!BK220/'Base original'!BK208*100-100)*'Base original'!BK208/'Base original'!$BL208</f>
        <v>-8.8128545941329087E-2</v>
      </c>
      <c r="BB219" s="5">
        <f>+(('Base original'!BH220-'Base original'!BJ220)/('Base original'!BH208-'Base original'!BJ208)*100-100)*('Base original'!BH208-'Base original'!BJ208)/'Base original'!$BL208</f>
        <v>-1.5719182713425421</v>
      </c>
      <c r="BC219" s="5">
        <f>+(('Base original'!BI220-'Base original'!BK220)/('Base original'!BI208-'Base original'!BK208)*100-100)*('Base original'!BI208-'Base original'!BK208)/'Base original'!$BL208</f>
        <v>-0.11595203755290555</v>
      </c>
      <c r="BD219" s="8">
        <f>+('Base original'!BL220/'Base original'!BL208*100-100)*'Base original'!BL208/'Base original'!$BL208</f>
        <v>4.5459281900656663</v>
      </c>
    </row>
    <row r="220" spans="1:56" x14ac:dyDescent="0.25">
      <c r="A220" s="17">
        <v>45200</v>
      </c>
      <c r="B220" s="5">
        <f>+'Base original'!B221/'Base original'!B209*100-100</f>
        <v>-1.2388246419817648</v>
      </c>
      <c r="C220" s="5">
        <f>+'Base original'!C221/'Base original'!C209*100-100</f>
        <v>4.6586074246393281</v>
      </c>
      <c r="D220" s="5">
        <f>+'Base original'!D221/'Base original'!D209*100-100</f>
        <v>7.648479200281372</v>
      </c>
      <c r="E220" s="5">
        <f>+'Base original'!E221/'Base original'!E209*100-100</f>
        <v>7.9813268489290863</v>
      </c>
      <c r="F220" s="8">
        <f>+'Base original'!F221/'Base original'!F209*100-100</f>
        <v>2.5849560734935153</v>
      </c>
      <c r="G220" s="8">
        <f>+'Base original'!G221</f>
        <v>27.86</v>
      </c>
      <c r="H220" s="5">
        <f>+'Base original'!J221/'Base original'!$H221*'Base original'!I221</f>
        <v>12.896327222282215</v>
      </c>
      <c r="I220" s="5">
        <f>+'Base original'!L221/'Base original'!$H221*'Base original'!K221</f>
        <v>1.9610911839711587</v>
      </c>
      <c r="J220" s="5">
        <f>+'Base original'!N221/'Base original'!$H221*'Base original'!M221</f>
        <v>3.6344565677878107</v>
      </c>
      <c r="K220" s="8">
        <f>+'Base original'!P221/'Base original'!$H221*'Base original'!O221</f>
        <v>9.3634398129303964</v>
      </c>
      <c r="L220" s="8">
        <f>+'Base original'!Q221</f>
        <v>13.99</v>
      </c>
      <c r="M220" s="5">
        <f>+'Base original'!T221/'Base original'!$R221*'Base original'!S221</f>
        <v>0.41972105218819766</v>
      </c>
      <c r="N220" s="5">
        <f>+'Base original'!V221/'Base original'!$R221*'Base original'!U221</f>
        <v>5.4010485376914765</v>
      </c>
      <c r="O220" s="8">
        <f>+'Base original'!X221/'Base original'!$R221*'Base original'!W221</f>
        <v>8.1695861063139716</v>
      </c>
      <c r="P220" s="8">
        <f>+'Base original'!Y221</f>
        <v>7.11</v>
      </c>
      <c r="Q220" s="5">
        <f>+'Base original'!AB221/'Base original'!$Z221*'Base original'!AA221</f>
        <v>4.5142287475077039</v>
      </c>
      <c r="R220" s="8">
        <f>+'Base original'!AD221/'Base original'!$Z221*'Base original'!AC221</f>
        <v>2.5934946528910641</v>
      </c>
      <c r="S220" s="9">
        <f>+'Base original'!AE221</f>
        <v>4.72</v>
      </c>
      <c r="T220" s="5">
        <f>+('Base original'!AH221/'Base original'!AH209*100-100)*'Base original'!AH209/'Base original'!$AO209</f>
        <v>-2.7373875870275945</v>
      </c>
      <c r="U220" s="5">
        <f>+('Base original'!AI221/'Base original'!AI209*100-100)*'Base original'!AI209/'Base original'!$AO209</f>
        <v>-2.9887761930362418</v>
      </c>
      <c r="V220" s="5">
        <f>+('Base original'!AJ221/'Base original'!AJ209*100-100)*'Base original'!AJ209/'Base original'!$AO209</f>
        <v>-1.0936580661916551</v>
      </c>
      <c r="W220" s="5">
        <f>+('Base original'!AK221/'Base original'!AK209*100-100)*'Base original'!AK209/'Base original'!$AO209</f>
        <v>-1.8951181268445907</v>
      </c>
      <c r="X220" s="5">
        <f>+('Base original'!AL221/'Base original'!AL209*100-100)*'Base original'!AL209/'Base original'!$AO209</f>
        <v>-1.0886504955410197</v>
      </c>
      <c r="Y220" s="5">
        <f>+('Base original'!AM221/'Base original'!AM209*100-100)*'Base original'!AM209/'Base original'!$AO209</f>
        <v>-1.7466349975970179</v>
      </c>
      <c r="Z220" s="5">
        <f>+('Base original'!AN221/'Base original'!AN209*100-100)*'Base original'!AN209/'Base original'!$AO209</f>
        <v>0.6579845020560009</v>
      </c>
      <c r="AA220" s="8">
        <f>+('Base original'!AO221/'Base original'!AO209*100-100)*'Base original'!AO209/'Base original'!$AO209</f>
        <v>-6.8148142756048458</v>
      </c>
      <c r="AB220" s="5">
        <f>+('Base original'!AO221/'Base original'!AO209*100-100)*'Base original'!AO209/'Base original'!$BA209</f>
        <v>-2.2045802602716811</v>
      </c>
      <c r="AC220" s="5">
        <f>+('Base original'!AP221/'Base original'!AP209*100-100)*'Base original'!AP209/'Base original'!$BA209</f>
        <v>8.0265661753512507</v>
      </c>
      <c r="AD220" s="5">
        <f>+('Base original'!AQ221/'Base original'!AQ209*100-100)*'Base original'!AQ209/'Base original'!$BA209</f>
        <v>5.1661589247159645</v>
      </c>
      <c r="AE220" s="5">
        <f>+('Base original'!AR221/'Base original'!AR209*100-100)*'Base original'!AR209/'Base original'!$BA209</f>
        <v>6.8652051465478667</v>
      </c>
      <c r="AF220" s="5">
        <f>+('Base original'!AS221/'Base original'!AS209*100-100)*'Base original'!AS209/'Base original'!$BA209</f>
        <v>-1.6990462218318974</v>
      </c>
      <c r="AG220" s="5">
        <f>+('Base original'!AT221/'Base original'!AT209*100-100)*'Base original'!AT209/'Base original'!$BA209</f>
        <v>3.1295793292126759</v>
      </c>
      <c r="AH220" s="5">
        <f>+('Base original'!AU221/'Base original'!AU209*100-100)*'Base original'!AU209/'Base original'!$BA209</f>
        <v>-0.26917207857738812</v>
      </c>
      <c r="AI220" s="5">
        <f>+('Base original'!AV221/'Base original'!AV209*100-100)*'Base original'!AV209/'Base original'!$BA209</f>
        <v>-0.43657662068609215</v>
      </c>
      <c r="AJ220" s="5">
        <f>+('Base original'!AW221/'Base original'!AW209*100-100)*'Base original'!AW209/'Base original'!$BA209</f>
        <v>3.4597687674425992</v>
      </c>
      <c r="AK220" s="5">
        <f>+('Base original'!AX221/'Base original'!AX209*100-100)*'Base original'!AX209/'Base original'!$BA209</f>
        <v>0.20786200738609595</v>
      </c>
      <c r="AL220" s="5">
        <f>+('Base original'!AY221/'Base original'!AY209*100-100)*'Base original'!AY209/'Base original'!$BA209</f>
        <v>1.6441474425168905</v>
      </c>
      <c r="AM220" s="5">
        <f>+('Base original'!AZ221/'Base original'!AZ209*100-100)*'Base original'!AZ209/'Base original'!$BA209</f>
        <v>1.3043235211612726E-2</v>
      </c>
      <c r="AN220" s="5">
        <f>+(('Base original'!AW221-'Base original'!AY221)/('Base original'!AW209-'Base original'!AY209)*100-100)*(('Base original'!AW209-'Base original'!AY209)/'Base original'!BA209)</f>
        <v>1.815621324925708</v>
      </c>
      <c r="AO220" s="5">
        <f>+(('Base original'!AX221-'Base original'!AZ221)/('Base original'!AX209-'Base original'!AZ209)*100-100)*(('Base original'!AX209-'Base original'!AZ209)/'Base original'!BA209)</f>
        <v>0.19481877217448315</v>
      </c>
      <c r="AP220" s="8">
        <f>+('Base original'!BA221/'Base original'!BA209*100-100)*'Base original'!BA209/'Base original'!$BA209</f>
        <v>7.3958493914938686</v>
      </c>
      <c r="AQ220" s="5">
        <f>+('Base original'!BA221/'Base original'!BA209*100-100)*'Base original'!BA209/'Base original'!$BL209</f>
        <v>4.2829588139029529</v>
      </c>
      <c r="AR220" s="5">
        <f>+('Base original'!BB221/'Base original'!BB209*100-100)*'Base original'!BB209/'Base original'!$BL209</f>
        <v>-0.82710445027045043</v>
      </c>
      <c r="AS220" s="5">
        <f>+('Base original'!BC221/'Base original'!BC209*100-100)*'Base original'!BC209/'Base original'!$BL209</f>
        <v>1.1247518376541696</v>
      </c>
      <c r="AT220" s="5">
        <f>+('Base original'!BD221/'Base original'!BD209*100-100)*'Base original'!BD209/'Base original'!$BL209</f>
        <v>1.6523854941643334</v>
      </c>
      <c r="AU220" s="5">
        <f>+('Base original'!BE221/'Base original'!BE209*100-100)*'Base original'!BE209/'Base original'!$BL209</f>
        <v>-4.7091992623393966E-3</v>
      </c>
      <c r="AV220" s="5">
        <f>+('Base original'!BF221/'Base original'!BF209*100-100)*'Base original'!BF209/'Base original'!$BL209</f>
        <v>8.3328804315993807E-2</v>
      </c>
      <c r="AW220" s="5">
        <f>+('Base original'!BG221/'Base original'!BG209*100-100)*'Base original'!BG209/'Base original'!$BL209</f>
        <v>0.8854252228305487</v>
      </c>
      <c r="AX220" s="5">
        <f>+('Base original'!BH221/'Base original'!BH209*100-100)*'Base original'!BH209/'Base original'!$BL209</f>
        <v>-0.17898338140624448</v>
      </c>
      <c r="AY220" s="5">
        <f>+('Base original'!BI221/'Base original'!BI209*100-100)*'Base original'!BI209/'Base original'!$BL209</f>
        <v>-0.18088780745672869</v>
      </c>
      <c r="AZ220" s="5">
        <f>+('Base original'!BJ221/'Base original'!BJ209*100-100)*'Base original'!BJ209/'Base original'!$BL209</f>
        <v>1.6866503945131628</v>
      </c>
      <c r="BA220" s="5">
        <f>+('Base original'!BK221/'Base original'!BK209*100-100)*'Base original'!BK209/'Base original'!$BL209</f>
        <v>-8.3348725654182956E-2</v>
      </c>
      <c r="BB220" s="5">
        <f>+(('Base original'!BH221-'Base original'!BJ221)/('Base original'!BH209-'Base original'!BJ209)*100-100)*('Base original'!BH209-'Base original'!BJ209)/'Base original'!$BL209</f>
        <v>-1.8656337759194068</v>
      </c>
      <c r="BC220" s="5">
        <f>+(('Base original'!BI221-'Base original'!BK221)/('Base original'!BI209-'Base original'!BK209)*100-100)*('Base original'!BI209-'Base original'!BK209)/'Base original'!$BL209</f>
        <v>-9.7539081802545696E-2</v>
      </c>
      <c r="BD220" s="8">
        <f>+('Base original'!BL221/'Base original'!BL209*100-100)*'Base original'!BL209/'Base original'!$BL209</f>
        <v>5.233863665613228</v>
      </c>
    </row>
    <row r="221" spans="1:56" x14ac:dyDescent="0.25">
      <c r="A221" s="17">
        <v>45231</v>
      </c>
      <c r="B221" s="5">
        <f>+'Base original'!B222/'Base original'!B210*100-100</f>
        <v>-0.59536017113168782</v>
      </c>
      <c r="C221" s="5">
        <f>+'Base original'!C222/'Base original'!C210*100-100</f>
        <v>4.0128214938766575</v>
      </c>
      <c r="D221" s="5">
        <f>+'Base original'!D222/'Base original'!D210*100-100</f>
        <v>7.6131491309411814</v>
      </c>
      <c r="E221" s="5">
        <f>+'Base original'!E222/'Base original'!E210*100-100</f>
        <v>11.352575075320019</v>
      </c>
      <c r="F221" s="8">
        <f>+'Base original'!F222/'Base original'!F210*100-100</f>
        <v>3.0513513950311903</v>
      </c>
      <c r="G221" s="8">
        <f>+'Base original'!G222</f>
        <v>27.5</v>
      </c>
      <c r="H221" s="5">
        <f>+'Base original'!J222/'Base original'!$H222*'Base original'!I222</f>
        <v>12.974306108403329</v>
      </c>
      <c r="I221" s="5">
        <f>+'Base original'!L222/'Base original'!$H222*'Base original'!K222</f>
        <v>1.7872683439252035</v>
      </c>
      <c r="J221" s="5">
        <f>+'Base original'!N222/'Base original'!$H222*'Base original'!M222</f>
        <v>3.88809809185345</v>
      </c>
      <c r="K221" s="8">
        <f>+'Base original'!P222/'Base original'!$H222*'Base original'!O222</f>
        <v>8.8510930890562296</v>
      </c>
      <c r="L221" s="8">
        <f>+'Base original'!Q222</f>
        <v>13.22</v>
      </c>
      <c r="M221" s="5">
        <f>+'Base original'!T222/'Base original'!$R222*'Base original'!S222</f>
        <v>0.39657044530809626</v>
      </c>
      <c r="N221" s="5">
        <f>+'Base original'!V222/'Base original'!$R222*'Base original'!U222</f>
        <v>5.3583330861047651</v>
      </c>
      <c r="O221" s="8">
        <f>+'Base original'!X222/'Base original'!$R222*'Base original'!W222</f>
        <v>7.4677328151422548</v>
      </c>
      <c r="P221" s="8">
        <f>+'Base original'!Y222</f>
        <v>7.45</v>
      </c>
      <c r="Q221" s="5">
        <f>+'Base original'!AB222/'Base original'!$Z222*'Base original'!AA222</f>
        <v>4.4399151188074715</v>
      </c>
      <c r="R221" s="8">
        <f>+'Base original'!AD222/'Base original'!$Z222*'Base original'!AC222</f>
        <v>3.0092592107446312</v>
      </c>
      <c r="S221" s="9">
        <f>+'Base original'!AE222</f>
        <v>5.18</v>
      </c>
      <c r="T221" s="5">
        <f>+('Base original'!AH222/'Base original'!AH210*100-100)*'Base original'!AH210/'Base original'!$AO210</f>
        <v>-2.3791375508652335</v>
      </c>
      <c r="U221" s="5">
        <f>+('Base original'!AI222/'Base original'!AI210*100-100)*'Base original'!AI210/'Base original'!$AO210</f>
        <v>-1.8391868815321946</v>
      </c>
      <c r="V221" s="5">
        <f>+('Base original'!AJ222/'Base original'!AJ210*100-100)*'Base original'!AJ210/'Base original'!$AO210</f>
        <v>-0.5267498310200015</v>
      </c>
      <c r="W221" s="5">
        <f>+('Base original'!AK222/'Base original'!AK210*100-100)*'Base original'!AK210/'Base original'!$AO210</f>
        <v>-1.3124370505121938</v>
      </c>
      <c r="X221" s="5">
        <f>+('Base original'!AL222/'Base original'!AL210*100-100)*'Base original'!AL210/'Base original'!$AO210</f>
        <v>-0.50597601024708527</v>
      </c>
      <c r="Y221" s="5">
        <f>+('Base original'!AM222/'Base original'!AM210*100-100)*'Base original'!AM210/'Base original'!$AO210</f>
        <v>-1.3835754391996862</v>
      </c>
      <c r="Z221" s="5">
        <f>+('Base original'!AN222/'Base original'!AN210*100-100)*'Base original'!AN210/'Base original'!$AO210</f>
        <v>0.87759942895260012</v>
      </c>
      <c r="AA221" s="8">
        <f>+('Base original'!AO222/'Base original'!AO210*100-100)*'Base original'!AO210/'Base original'!$AO210</f>
        <v>-4.7243004426445196</v>
      </c>
      <c r="AB221" s="5">
        <f>+('Base original'!AO222/'Base original'!AO210*100-100)*'Base original'!AO210/'Base original'!$BA210</f>
        <v>-1.4839846629522484</v>
      </c>
      <c r="AC221" s="5">
        <f>+('Base original'!AP222/'Base original'!AP210*100-100)*'Base original'!AP210/'Base original'!$BA210</f>
        <v>6.6317528897378875</v>
      </c>
      <c r="AD221" s="5">
        <f>+('Base original'!AQ222/'Base original'!AQ210*100-100)*'Base original'!AQ210/'Base original'!$BA210</f>
        <v>4.02543417251636</v>
      </c>
      <c r="AE221" s="5">
        <f>+('Base original'!AR222/'Base original'!AR210*100-100)*'Base original'!AR210/'Base original'!$BA210</f>
        <v>6.1700396564646178</v>
      </c>
      <c r="AF221" s="5">
        <f>+('Base original'!AS222/'Base original'!AS210*100-100)*'Base original'!AS210/'Base original'!$BA210</f>
        <v>-2.1446054839482569</v>
      </c>
      <c r="AG221" s="5">
        <f>+('Base original'!AT222/'Base original'!AT210*100-100)*'Base original'!AT210/'Base original'!$BA210</f>
        <v>2.8643537027953236</v>
      </c>
      <c r="AH221" s="5">
        <f>+('Base original'!AU222/'Base original'!AU210*100-100)*'Base original'!AU210/'Base original'!$BA210</f>
        <v>-0.25803498557381671</v>
      </c>
      <c r="AI221" s="5">
        <f>+('Base original'!AV222/'Base original'!AV210*100-100)*'Base original'!AV210/'Base original'!$BA210</f>
        <v>-0.38135736799522413</v>
      </c>
      <c r="AJ221" s="5">
        <f>+('Base original'!AW222/'Base original'!AW210*100-100)*'Base original'!AW210/'Base original'!$BA210</f>
        <v>4.1187945108607309</v>
      </c>
      <c r="AK221" s="5">
        <f>+('Base original'!AX222/'Base original'!AX210*100-100)*'Base original'!AX210/'Base original'!$BA210</f>
        <v>0.21596872178354276</v>
      </c>
      <c r="AL221" s="5">
        <f>+('Base original'!AY222/'Base original'!AY210*100-100)*'Base original'!AY210/'Base original'!$BA210</f>
        <v>1.9342672225858826</v>
      </c>
      <c r="AM221" s="5">
        <f>+('Base original'!AZ222/'Base original'!AZ210*100-100)*'Base original'!AZ210/'Base original'!$BA210</f>
        <v>1.9045523059108643E-2</v>
      </c>
      <c r="AN221" s="5">
        <f>+(('Base original'!AW222-'Base original'!AY222)/('Base original'!AW210-'Base original'!AY210)*100-100)*(('Base original'!AW210-'Base original'!AY210)/'Base original'!BA210)</f>
        <v>2.1845272882748472</v>
      </c>
      <c r="AO221" s="5">
        <f>+(('Base original'!AX222-'Base original'!AZ222)/('Base original'!AX210-'Base original'!AZ210)*100-100)*(('Base original'!AX210-'Base original'!AZ210)/'Base original'!BA210)</f>
        <v>0.19692319872443401</v>
      </c>
      <c r="AP221" s="8">
        <f>+('Base original'!BA222/'Base original'!BA210*100-100)*'Base original'!BA210/'Base original'!$BA210</f>
        <v>7.1478613457897069</v>
      </c>
      <c r="AQ221" s="5">
        <f>+('Base original'!BA222/'Base original'!BA210*100-100)*'Base original'!BA210/'Base original'!$BL210</f>
        <v>4.1271483683019827</v>
      </c>
      <c r="AR221" s="5">
        <f>+('Base original'!BB222/'Base original'!BB210*100-100)*'Base original'!BB210/'Base original'!$BL210</f>
        <v>-0.71733160413990249</v>
      </c>
      <c r="AS221" s="5">
        <f>+('Base original'!BC222/'Base original'!BC210*100-100)*'Base original'!BC210/'Base original'!$BL210</f>
        <v>1.3046975425379845</v>
      </c>
      <c r="AT221" s="5">
        <f>+('Base original'!BD222/'Base original'!BD210*100-100)*'Base original'!BD210/'Base original'!$BL210</f>
        <v>2.0998127586785005</v>
      </c>
      <c r="AU221" s="5">
        <f>+('Base original'!BE222/'Base original'!BE210*100-100)*'Base original'!BE210/'Base original'!$BL210</f>
        <v>-4.6945642147331991E-3</v>
      </c>
      <c r="AV221" s="5">
        <f>+('Base original'!BF222/'Base original'!BF210*100-100)*'Base original'!BF210/'Base original'!$BL210</f>
        <v>9.9828675414839682E-2</v>
      </c>
      <c r="AW221" s="5">
        <f>+('Base original'!BG222/'Base original'!BG210*100-100)*'Base original'!BG210/'Base original'!$BL210</f>
        <v>0.78487895906600424</v>
      </c>
      <c r="AX221" s="5">
        <f>+('Base original'!BH222/'Base original'!BH210*100-100)*'Base original'!BH210/'Base original'!$BL210</f>
        <v>-0.19562677963236563</v>
      </c>
      <c r="AY221" s="5">
        <f>+('Base original'!BI222/'Base original'!BI210*100-100)*'Base original'!BI210/'Base original'!$BL210</f>
        <v>-0.1542016539458187</v>
      </c>
      <c r="AZ221" s="5">
        <f>+('Base original'!BJ222/'Base original'!BJ210*100-100)*'Base original'!BJ210/'Base original'!$BL210</f>
        <v>1.8599264992783227</v>
      </c>
      <c r="BA221" s="5">
        <f>+('Base original'!BK222/'Base original'!BK210*100-100)*'Base original'!BK210/'Base original'!$BL210</f>
        <v>-7.9113123089552262E-2</v>
      </c>
      <c r="BB221" s="5">
        <f>+(('Base original'!BH222-'Base original'!BJ222)/('Base original'!BH210-'Base original'!BJ210)*100-100)*('Base original'!BH210-'Base original'!BJ210)/'Base original'!$BL210</f>
        <v>-2.0555532789106894</v>
      </c>
      <c r="BC221" s="5">
        <f>+(('Base original'!BI222-'Base original'!BK222)/('Base original'!BI210-'Base original'!BK210)*100-100)*('Base original'!BI210-'Base original'!BK210)/'Base original'!$BL210</f>
        <v>-7.5088530856266461E-2</v>
      </c>
      <c r="BD221" s="8">
        <f>+('Base original'!BL222/'Base original'!BL210*100-100)*'Base original'!BL210/'Base original'!$BL210</f>
        <v>5.5636983258777377</v>
      </c>
    </row>
  </sheetData>
  <mergeCells count="18">
    <mergeCell ref="B4:F4"/>
    <mergeCell ref="G4:S4"/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21"/>
  <sheetViews>
    <sheetView showGridLines="0" zoomScale="85" zoomScaleNormal="85" workbookViewId="0">
      <pane xSplit="1" ySplit="5" topLeftCell="B201" activePane="bottomRight" state="frozen"/>
      <selection pane="topRight" activeCell="B1" sqref="B1"/>
      <selection pane="bottomLeft" activeCell="A6" sqref="A6"/>
      <selection pane="bottomRight" activeCell="A221" sqref="A221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94" t="s">
        <v>106</v>
      </c>
      <c r="C1" s="94"/>
      <c r="D1" s="94"/>
      <c r="E1" s="94"/>
      <c r="F1" s="104"/>
    </row>
    <row r="2" spans="1:9" s="3" customFormat="1" ht="21.75" customHeight="1" x14ac:dyDescent="0.25">
      <c r="A2" s="2"/>
      <c r="B2" s="103" t="s">
        <v>44</v>
      </c>
      <c r="C2" s="103"/>
      <c r="D2" s="103"/>
      <c r="E2" s="103"/>
      <c r="F2" s="108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13" t="s">
        <v>109</v>
      </c>
      <c r="C4" s="114"/>
      <c r="D4" s="114"/>
      <c r="E4" s="114"/>
      <c r="F4" s="115"/>
    </row>
    <row r="5" spans="1:9" ht="15" customHeight="1" x14ac:dyDescent="0.25">
      <c r="A5" s="2"/>
      <c r="B5" s="89" t="s">
        <v>267</v>
      </c>
      <c r="C5" s="90"/>
      <c r="D5" s="90"/>
      <c r="E5" s="90"/>
      <c r="F5" s="91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-9.7182501423390022E-2</v>
      </c>
      <c r="C213" s="5">
        <f>('Base original'!C214/'Base original'!C213*100-100)</f>
        <v>0.37845474235147947</v>
      </c>
      <c r="D213" s="5">
        <f>('Base original'!D214/'Base original'!D213*100-100)</f>
        <v>0.44362673364624072</v>
      </c>
      <c r="E213" s="5">
        <f>('Base original'!E214/'Base original'!E213*100-100)</f>
        <v>-0.58058297743588128</v>
      </c>
      <c r="F213" s="9">
        <f>('Base original'!F214/'Base original'!F213*100-100)</f>
        <v>9.6963234011752775E-2</v>
      </c>
    </row>
    <row r="214" spans="1:6" x14ac:dyDescent="0.25">
      <c r="A214" s="17">
        <v>45017</v>
      </c>
      <c r="B214" s="5">
        <f>('Base original'!B215/'Base original'!B214*100-100)</f>
        <v>1.1627708112842186</v>
      </c>
      <c r="C214" s="5">
        <f>('Base original'!C215/'Base original'!C214*100-100)</f>
        <v>0.18518076902856251</v>
      </c>
      <c r="D214" s="5">
        <f>('Base original'!D215/'Base original'!D214*100-100)</f>
        <v>0.82499596243556539</v>
      </c>
      <c r="E214" s="5">
        <f>('Base original'!E215/'Base original'!E214*100-100)</f>
        <v>4.1564847099178337</v>
      </c>
      <c r="F214" s="9">
        <f>('Base original'!F215/'Base original'!F214*100-100)</f>
        <v>1.1178728083539085</v>
      </c>
    </row>
    <row r="215" spans="1:6" x14ac:dyDescent="0.25">
      <c r="A215" s="17">
        <v>45047</v>
      </c>
      <c r="B215" s="5">
        <f>('Base original'!B216/'Base original'!B215*100-100)</f>
        <v>-0.90873722630593079</v>
      </c>
      <c r="C215" s="5">
        <f>('Base original'!C216/'Base original'!C215*100-100)</f>
        <v>0.49633362649163359</v>
      </c>
      <c r="D215" s="5">
        <f>('Base original'!D216/'Base original'!D215*100-100)</f>
        <v>0.69943991339241052</v>
      </c>
      <c r="E215" s="5">
        <f>('Base original'!E216/'Base original'!E215*100-100)</f>
        <v>4.2861276814750653</v>
      </c>
      <c r="F215" s="9">
        <f>('Base original'!F216/'Base original'!F215*100-100)</f>
        <v>8.0345813386060172E-3</v>
      </c>
    </row>
    <row r="216" spans="1:6" x14ac:dyDescent="0.25">
      <c r="A216" s="17">
        <v>45078</v>
      </c>
      <c r="B216" s="5">
        <f>('Base original'!B217/'Base original'!B216*100-100)</f>
        <v>-1.124097498087707</v>
      </c>
      <c r="C216" s="5">
        <f>('Base original'!C217/'Base original'!C216*100-100)</f>
        <v>-1.8660844012103439E-2</v>
      </c>
      <c r="D216" s="5">
        <f>('Base original'!D217/'Base original'!D216*100-100)</f>
        <v>0.42328301849916272</v>
      </c>
      <c r="E216" s="5">
        <f>('Base original'!E217/'Base original'!E216*100-100)</f>
        <v>-4.7330396506367833</v>
      </c>
      <c r="F216" s="9">
        <f>('Base original'!F217/'Base original'!F216*100-100)</f>
        <v>-0.71113632009890182</v>
      </c>
    </row>
    <row r="217" spans="1:6" x14ac:dyDescent="0.25">
      <c r="A217" s="17">
        <v>45108</v>
      </c>
      <c r="B217" s="5">
        <f>('Base original'!B218/'Base original'!B217*100-100)</f>
        <v>0.23174388779810329</v>
      </c>
      <c r="C217" s="5">
        <f>('Base original'!C218/'Base original'!C217*100-100)</f>
        <v>4.5474245483774212E-3</v>
      </c>
      <c r="D217" s="5">
        <f>('Base original'!D218/'Base original'!D217*100-100)</f>
        <v>9.7653274210045993E-2</v>
      </c>
      <c r="E217" s="5">
        <f>('Base original'!E218/'Base original'!E217*100-100)</f>
        <v>6.9055242497730376</v>
      </c>
      <c r="F217" s="9">
        <f>('Base original'!F218/'Base original'!F217*100-100)</f>
        <v>0.51204585906019418</v>
      </c>
    </row>
    <row r="218" spans="1:6" x14ac:dyDescent="0.25">
      <c r="A218" s="17">
        <v>45139</v>
      </c>
      <c r="B218" s="5">
        <f>('Base original'!B219/'Base original'!B218*100-100)</f>
        <v>-5.2991081380653782E-2</v>
      </c>
      <c r="C218" s="5">
        <f>('Base original'!C219/'Base original'!C218*100-100)</f>
        <v>0.58813706145322442</v>
      </c>
      <c r="D218" s="5">
        <f>('Base original'!D219/'Base original'!D218*100-100)</f>
        <v>0.52822193031751397</v>
      </c>
      <c r="E218" s="5">
        <f>('Base original'!E219/'Base original'!E218*100-100)</f>
        <v>3.5556637125735193</v>
      </c>
      <c r="F218" s="9">
        <f>('Base original'!F219/'Base original'!F218*100-100)</f>
        <v>0.39401361210624941</v>
      </c>
    </row>
    <row r="219" spans="1:6" x14ac:dyDescent="0.25">
      <c r="A219" s="17">
        <v>45170</v>
      </c>
      <c r="B219" s="5">
        <f>('Base original'!B220/'Base original'!B219*100-100)</f>
        <v>1.1747210384947238</v>
      </c>
      <c r="C219" s="5">
        <f>('Base original'!C220/'Base original'!C219*100-100)</f>
        <v>-0.12383472141837615</v>
      </c>
      <c r="D219" s="5">
        <f>('Base original'!D220/'Base original'!D219*100-100)</f>
        <v>0.44865158878448597</v>
      </c>
      <c r="E219" s="5">
        <f>('Base original'!E220/'Base original'!E219*100-100)</f>
        <v>0.89964782775399499</v>
      </c>
      <c r="F219" s="9">
        <f>('Base original'!F220/'Base original'!F219*100-100)</f>
        <v>0.8055456002182666</v>
      </c>
    </row>
    <row r="220" spans="1:6" x14ac:dyDescent="0.25">
      <c r="A220" s="17">
        <v>45200</v>
      </c>
      <c r="B220" s="5">
        <f>('Base original'!B221/'Base original'!B220*100-100)</f>
        <v>0.20229625994072364</v>
      </c>
      <c r="C220" s="5">
        <f>('Base original'!C221/'Base original'!C220*100-100)</f>
        <v>0.34213432706739866</v>
      </c>
      <c r="D220" s="5">
        <f>('Base original'!D221/'Base original'!D220*100-100)</f>
        <v>0.7530118910885335</v>
      </c>
      <c r="E220" s="5">
        <f>('Base original'!E221/'Base original'!E220*100-100)</f>
        <v>2.3530924807219122</v>
      </c>
      <c r="F220" s="9">
        <f>('Base original'!F221/'Base original'!F220*100-100)</f>
        <v>0.51974944120620137</v>
      </c>
    </row>
    <row r="221" spans="1:6" x14ac:dyDescent="0.25">
      <c r="A221" s="17">
        <v>45231</v>
      </c>
      <c r="B221" s="5">
        <f>('Base original'!B222/'Base original'!B221*100-100)</f>
        <v>-7.0046710975844917E-2</v>
      </c>
      <c r="C221" s="5">
        <f>('Base original'!C222/'Base original'!C221*100-100)</f>
        <v>0.81364695283924959</v>
      </c>
      <c r="D221" s="5">
        <f>('Base original'!D222/'Base original'!D221*100-100)</f>
        <v>0.68100098634775463</v>
      </c>
      <c r="E221" s="5">
        <f>('Base original'!E222/'Base original'!E221*100-100)</f>
        <v>-3.6282690772411286</v>
      </c>
      <c r="F221" s="9">
        <f>('Base original'!F222/'Base original'!F221*100-100)</f>
        <v>4.9930295216910281E-2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="115" zoomScaleNormal="115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1:21" x14ac:dyDescent="0.25">
      <c r="A2" s="22"/>
      <c r="B2" s="22" t="s">
        <v>87</v>
      </c>
      <c r="G2" s="22" t="s">
        <v>117</v>
      </c>
      <c r="L2" s="22" t="s">
        <v>118</v>
      </c>
    </row>
    <row r="3" spans="1:21" x14ac:dyDescent="0.25">
      <c r="B3" s="23" t="s">
        <v>86</v>
      </c>
      <c r="G3" s="23" t="s">
        <v>116</v>
      </c>
      <c r="L3" s="23" t="s">
        <v>119</v>
      </c>
      <c r="Q3" s="76"/>
      <c r="R3" s="76"/>
      <c r="S3" s="76"/>
      <c r="T3" s="76"/>
      <c r="U3" s="76"/>
    </row>
    <row r="4" spans="1:21" x14ac:dyDescent="0.25">
      <c r="Q4" s="75"/>
      <c r="R4" s="75"/>
      <c r="S4" s="75"/>
      <c r="T4" s="75"/>
      <c r="U4" s="75"/>
    </row>
    <row r="5" spans="1:21" x14ac:dyDescent="0.25">
      <c r="Q5" s="75"/>
      <c r="R5" s="75"/>
      <c r="S5" s="75"/>
      <c r="T5" s="75"/>
      <c r="U5" s="75"/>
    </row>
    <row r="6" spans="1:21" x14ac:dyDescent="0.25">
      <c r="Q6" s="75"/>
      <c r="R6" s="75"/>
      <c r="S6" s="75"/>
      <c r="T6" s="75"/>
      <c r="U6" s="75"/>
    </row>
    <row r="7" spans="1:21" x14ac:dyDescent="0.25">
      <c r="Q7" s="75"/>
      <c r="R7" s="75"/>
      <c r="S7" s="75"/>
      <c r="T7" s="75"/>
      <c r="U7" s="75"/>
    </row>
    <row r="8" spans="1:21" x14ac:dyDescent="0.25">
      <c r="Q8" s="75"/>
      <c r="R8" s="75"/>
      <c r="S8" s="75"/>
      <c r="T8" s="75"/>
      <c r="U8" s="75"/>
    </row>
    <row r="9" spans="1:21" x14ac:dyDescent="0.25">
      <c r="Q9" s="75"/>
      <c r="R9" s="75"/>
      <c r="S9" s="75"/>
      <c r="T9" s="75"/>
      <c r="U9" s="75"/>
    </row>
    <row r="10" spans="1:21" x14ac:dyDescent="0.25">
      <c r="Q10" s="75"/>
      <c r="R10" s="75"/>
      <c r="S10" s="75"/>
      <c r="T10" s="75"/>
      <c r="U10" s="75"/>
    </row>
    <row r="17" spans="1:20" x14ac:dyDescent="0.25">
      <c r="B17" s="24" t="s">
        <v>84</v>
      </c>
      <c r="G17" s="117" t="s">
        <v>268</v>
      </c>
      <c r="H17" s="117"/>
      <c r="I17" s="117"/>
      <c r="J17" s="117"/>
      <c r="L17" s="24" t="s">
        <v>84</v>
      </c>
    </row>
    <row r="18" spans="1:20" ht="24" customHeight="1" x14ac:dyDescent="0.25">
      <c r="B18" s="24"/>
      <c r="G18" s="117"/>
      <c r="H18" s="117"/>
      <c r="I18" s="117"/>
      <c r="J18" s="117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6" t="s">
        <v>88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</row>
    <row r="21" spans="1:20" ht="15.75" x14ac:dyDescent="0.25">
      <c r="B21" s="27" t="s">
        <v>181</v>
      </c>
      <c r="G21" s="26"/>
      <c r="H21" s="26"/>
      <c r="I21" s="26"/>
      <c r="J21" s="26"/>
      <c r="L21" s="20" t="s">
        <v>172</v>
      </c>
    </row>
    <row r="22" spans="1:20" ht="15.75" x14ac:dyDescent="0.25">
      <c r="B22" s="27" t="s">
        <v>182</v>
      </c>
      <c r="G22" s="26"/>
      <c r="H22" s="26"/>
      <c r="I22" s="26"/>
      <c r="J22" s="26"/>
      <c r="L22" s="20"/>
    </row>
    <row r="23" spans="1:20" x14ac:dyDescent="0.25">
      <c r="B23" s="118" t="s">
        <v>89</v>
      </c>
      <c r="C23" s="118"/>
      <c r="D23" s="118"/>
      <c r="E23" s="118"/>
      <c r="G23" s="118" t="s">
        <v>90</v>
      </c>
      <c r="H23" s="118"/>
      <c r="I23" s="118"/>
      <c r="J23" s="118"/>
      <c r="L23" s="118" t="s">
        <v>91</v>
      </c>
      <c r="M23" s="118"/>
      <c r="N23" s="118"/>
      <c r="O23" s="118"/>
      <c r="Q23" s="118" t="s">
        <v>92</v>
      </c>
      <c r="R23" s="118"/>
      <c r="S23" s="118"/>
      <c r="T23" s="118"/>
    </row>
    <row r="37" spans="2:20" x14ac:dyDescent="0.25">
      <c r="B37" s="4" t="s">
        <v>95</v>
      </c>
    </row>
    <row r="38" spans="2:20" x14ac:dyDescent="0.25">
      <c r="B38" s="4"/>
    </row>
    <row r="39" spans="2:20" ht="18" x14ac:dyDescent="0.4">
      <c r="B39" s="65" t="s">
        <v>173</v>
      </c>
      <c r="G39" s="25"/>
      <c r="L39" s="25"/>
      <c r="Q39" s="25"/>
    </row>
    <row r="40" spans="2:20" x14ac:dyDescent="0.25">
      <c r="B40" s="118" t="s">
        <v>89</v>
      </c>
      <c r="C40" s="118"/>
      <c r="D40" s="118"/>
      <c r="E40" s="118"/>
      <c r="G40" s="118" t="s">
        <v>90</v>
      </c>
      <c r="H40" s="118"/>
      <c r="I40" s="118"/>
      <c r="J40" s="118"/>
      <c r="L40" s="118" t="s">
        <v>91</v>
      </c>
      <c r="M40" s="118"/>
      <c r="N40" s="118"/>
      <c r="O40" s="118"/>
      <c r="Q40" s="118" t="s">
        <v>92</v>
      </c>
      <c r="R40" s="118"/>
      <c r="S40" s="118"/>
      <c r="T40" s="118"/>
    </row>
    <row r="54" spans="2:17" x14ac:dyDescent="0.25">
      <c r="B54" s="20" t="s">
        <v>95</v>
      </c>
    </row>
    <row r="55" spans="2:17" x14ac:dyDescent="0.25">
      <c r="B55" s="20"/>
    </row>
    <row r="56" spans="2:17" ht="15.75" x14ac:dyDescent="0.25">
      <c r="B56" s="72" t="s">
        <v>184</v>
      </c>
    </row>
    <row r="57" spans="2:17" x14ac:dyDescent="0.25">
      <c r="B57" s="20"/>
    </row>
    <row r="58" spans="2:17" x14ac:dyDescent="0.25">
      <c r="B58" s="20"/>
      <c r="D58" s="118" t="s">
        <v>89</v>
      </c>
      <c r="E58" s="118"/>
      <c r="F58" s="118"/>
      <c r="G58" s="118"/>
      <c r="I58" s="118" t="s">
        <v>134</v>
      </c>
      <c r="J58" s="118"/>
      <c r="K58" s="118"/>
      <c r="L58" s="118"/>
      <c r="N58" s="118" t="s">
        <v>91</v>
      </c>
      <c r="O58" s="118"/>
      <c r="P58" s="118"/>
      <c r="Q58" s="118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5.75" x14ac:dyDescent="0.25">
      <c r="B74" s="72" t="s">
        <v>174</v>
      </c>
    </row>
    <row r="75" spans="2:20" x14ac:dyDescent="0.25">
      <c r="B75" s="66" t="s">
        <v>175</v>
      </c>
    </row>
    <row r="76" spans="2:20" x14ac:dyDescent="0.25">
      <c r="B76" s="118" t="s">
        <v>93</v>
      </c>
      <c r="C76" s="118"/>
      <c r="D76" s="118"/>
      <c r="E76" s="118"/>
      <c r="G76" s="118" t="s">
        <v>94</v>
      </c>
      <c r="H76" s="118"/>
      <c r="I76" s="118"/>
      <c r="J76" s="118"/>
      <c r="M76" s="71"/>
      <c r="N76" s="71" t="s">
        <v>77</v>
      </c>
      <c r="O76" s="71"/>
      <c r="Q76" s="118" t="s">
        <v>76</v>
      </c>
      <c r="R76" s="118"/>
      <c r="S76" s="118"/>
      <c r="T76" s="118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5" t="s">
        <v>183</v>
      </c>
    </row>
    <row r="94" spans="2:20" x14ac:dyDescent="0.25">
      <c r="B94" s="66" t="s">
        <v>176</v>
      </c>
    </row>
    <row r="95" spans="2:20" x14ac:dyDescent="0.25">
      <c r="B95" s="118" t="s">
        <v>42</v>
      </c>
      <c r="C95" s="118"/>
      <c r="D95" s="118"/>
      <c r="E95" s="118"/>
      <c r="G95" s="118" t="s">
        <v>96</v>
      </c>
      <c r="H95" s="118"/>
      <c r="I95" s="118"/>
      <c r="J95" s="118"/>
      <c r="L95" s="118" t="s">
        <v>97</v>
      </c>
      <c r="M95" s="118"/>
      <c r="N95" s="118"/>
      <c r="O95" s="118"/>
      <c r="Q95" s="118" t="s">
        <v>45</v>
      </c>
      <c r="R95" s="118"/>
      <c r="S95" s="118"/>
      <c r="T95" s="118"/>
    </row>
    <row r="110" spans="2:2" x14ac:dyDescent="0.25">
      <c r="B110" s="20" t="s">
        <v>268</v>
      </c>
    </row>
    <row r="113" spans="2:17" ht="16.5" x14ac:dyDescent="0.3">
      <c r="B113" s="65" t="s">
        <v>185</v>
      </c>
    </row>
    <row r="114" spans="2:17" x14ac:dyDescent="0.25">
      <c r="B114" s="66" t="s">
        <v>177</v>
      </c>
    </row>
    <row r="115" spans="2:17" x14ac:dyDescent="0.25">
      <c r="B115" s="118" t="s">
        <v>37</v>
      </c>
      <c r="C115" s="118"/>
      <c r="D115" s="118"/>
      <c r="E115" s="118"/>
      <c r="H115" s="118" t="s">
        <v>38</v>
      </c>
      <c r="I115" s="118"/>
      <c r="J115" s="118"/>
      <c r="K115" s="118"/>
      <c r="N115" s="118" t="s">
        <v>41</v>
      </c>
      <c r="O115" s="118"/>
      <c r="P115" s="118"/>
      <c r="Q115" s="118"/>
    </row>
    <row r="131" spans="2:2" x14ac:dyDescent="0.25">
      <c r="B131" s="20" t="s">
        <v>98</v>
      </c>
    </row>
    <row r="132" spans="2:2" ht="20.25" x14ac:dyDescent="0.4">
      <c r="B132" s="28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286</v>
      </c>
    </row>
    <row r="2" spans="1:14" x14ac:dyDescent="0.25">
      <c r="A2" s="73" t="s">
        <v>186</v>
      </c>
      <c r="B2" t="s">
        <v>187</v>
      </c>
      <c r="C2" t="s">
        <v>280</v>
      </c>
      <c r="D2">
        <v>25877.188999999998</v>
      </c>
      <c r="E2" s="74">
        <v>45265.736631944441</v>
      </c>
      <c r="F2" t="b">
        <v>1</v>
      </c>
      <c r="G2" s="73" t="s">
        <v>0</v>
      </c>
      <c r="H2" s="73" t="s">
        <v>188</v>
      </c>
      <c r="I2" s="73" t="s">
        <v>281</v>
      </c>
      <c r="J2">
        <v>0</v>
      </c>
      <c r="K2" s="73" t="s">
        <v>189</v>
      </c>
      <c r="L2" t="b">
        <v>0</v>
      </c>
      <c r="M2" t="b">
        <v>0</v>
      </c>
      <c r="N2" t="b">
        <v>0</v>
      </c>
    </row>
    <row r="3" spans="1:14" x14ac:dyDescent="0.25">
      <c r="A3" s="73" t="s">
        <v>186</v>
      </c>
      <c r="B3" t="s">
        <v>190</v>
      </c>
      <c r="C3" t="s">
        <v>280</v>
      </c>
      <c r="D3">
        <v>5571.0029999999997</v>
      </c>
      <c r="E3" s="74">
        <v>45265.736631944441</v>
      </c>
      <c r="F3" t="b">
        <v>1</v>
      </c>
      <c r="G3" s="73" t="s">
        <v>1</v>
      </c>
      <c r="H3" s="73" t="s">
        <v>188</v>
      </c>
      <c r="I3" s="73" t="s">
        <v>281</v>
      </c>
      <c r="J3">
        <v>0</v>
      </c>
      <c r="K3" s="73" t="s">
        <v>189</v>
      </c>
      <c r="L3" t="b">
        <v>0</v>
      </c>
      <c r="M3" t="b">
        <v>0</v>
      </c>
      <c r="N3" t="b">
        <v>0</v>
      </c>
    </row>
    <row r="4" spans="1:14" x14ac:dyDescent="0.25">
      <c r="A4" s="73" t="s">
        <v>186</v>
      </c>
      <c r="B4" t="s">
        <v>191</v>
      </c>
      <c r="C4" t="s">
        <v>280</v>
      </c>
      <c r="D4">
        <v>9317.4879999999994</v>
      </c>
      <c r="E4" s="74">
        <v>45265.736631944441</v>
      </c>
      <c r="F4" t="b">
        <v>1</v>
      </c>
      <c r="G4" s="73" t="s">
        <v>2</v>
      </c>
      <c r="H4" s="73" t="s">
        <v>188</v>
      </c>
      <c r="I4" s="73" t="s">
        <v>281</v>
      </c>
      <c r="J4">
        <v>0</v>
      </c>
      <c r="K4" s="73" t="s">
        <v>189</v>
      </c>
      <c r="L4" t="b">
        <v>0</v>
      </c>
      <c r="M4" t="b">
        <v>0</v>
      </c>
      <c r="N4" t="b">
        <v>0</v>
      </c>
    </row>
    <row r="5" spans="1:14" x14ac:dyDescent="0.25">
      <c r="A5" s="73" t="s">
        <v>186</v>
      </c>
      <c r="B5" t="s">
        <v>192</v>
      </c>
      <c r="C5" t="s">
        <v>280</v>
      </c>
      <c r="D5">
        <v>3905.4259999999999</v>
      </c>
      <c r="E5" s="74">
        <v>45265.736631944441</v>
      </c>
      <c r="F5" t="b">
        <v>1</v>
      </c>
      <c r="G5" s="73" t="s">
        <v>3</v>
      </c>
      <c r="H5" s="73" t="s">
        <v>188</v>
      </c>
      <c r="I5" s="73" t="s">
        <v>281</v>
      </c>
      <c r="J5">
        <v>0</v>
      </c>
      <c r="K5" s="73" t="s">
        <v>189</v>
      </c>
      <c r="L5" t="b">
        <v>0</v>
      </c>
      <c r="M5" t="b">
        <v>0</v>
      </c>
      <c r="N5" t="b">
        <v>0</v>
      </c>
    </row>
    <row r="6" spans="1:14" x14ac:dyDescent="0.25">
      <c r="A6" s="73" t="s">
        <v>186</v>
      </c>
      <c r="B6" t="s">
        <v>193</v>
      </c>
      <c r="C6" t="s">
        <v>280</v>
      </c>
      <c r="D6">
        <v>44671.106</v>
      </c>
      <c r="E6" s="74">
        <v>45265.736631944441</v>
      </c>
      <c r="F6" t="b">
        <v>1</v>
      </c>
      <c r="G6" s="73" t="s">
        <v>4</v>
      </c>
      <c r="H6" s="73" t="s">
        <v>188</v>
      </c>
      <c r="I6" s="73" t="s">
        <v>281</v>
      </c>
      <c r="J6">
        <v>0</v>
      </c>
      <c r="K6" s="73" t="s">
        <v>189</v>
      </c>
      <c r="L6" t="b">
        <v>0</v>
      </c>
      <c r="M6" t="b">
        <v>0</v>
      </c>
      <c r="N6" t="b">
        <v>0</v>
      </c>
    </row>
    <row r="7" spans="1:14" x14ac:dyDescent="0.25">
      <c r="A7" s="73" t="s">
        <v>186</v>
      </c>
      <c r="B7" t="s">
        <v>194</v>
      </c>
      <c r="C7" t="s">
        <v>280</v>
      </c>
      <c r="D7">
        <v>26.840105511345499</v>
      </c>
      <c r="E7" s="74">
        <v>45265.736631944441</v>
      </c>
      <c r="F7" t="b">
        <v>1</v>
      </c>
      <c r="G7" s="73" t="s">
        <v>5</v>
      </c>
      <c r="H7" s="73" t="s">
        <v>188</v>
      </c>
      <c r="I7" s="73" t="s">
        <v>281</v>
      </c>
      <c r="J7">
        <v>0</v>
      </c>
      <c r="K7" s="73" t="s">
        <v>189</v>
      </c>
      <c r="L7" t="b">
        <v>0</v>
      </c>
      <c r="M7" t="b">
        <v>0</v>
      </c>
      <c r="N7" t="b">
        <v>0</v>
      </c>
    </row>
    <row r="8" spans="1:14" x14ac:dyDescent="0.25">
      <c r="A8" s="73" t="s">
        <v>186</v>
      </c>
      <c r="B8" t="s">
        <v>195</v>
      </c>
      <c r="C8" t="s">
        <v>280</v>
      </c>
      <c r="E8" s="74">
        <v>45265.736631944441</v>
      </c>
      <c r="F8" t="b">
        <v>1</v>
      </c>
      <c r="G8" s="73" t="s">
        <v>158</v>
      </c>
      <c r="H8" s="73" t="s">
        <v>188</v>
      </c>
      <c r="I8" s="73" t="s">
        <v>281</v>
      </c>
      <c r="J8">
        <v>0</v>
      </c>
      <c r="K8" s="73" t="s">
        <v>189</v>
      </c>
      <c r="L8" t="b">
        <v>0</v>
      </c>
      <c r="M8" t="b">
        <v>0</v>
      </c>
      <c r="N8" t="b">
        <v>0</v>
      </c>
    </row>
    <row r="9" spans="1:14" x14ac:dyDescent="0.25">
      <c r="A9" s="73" t="s">
        <v>186</v>
      </c>
      <c r="B9" t="s">
        <v>196</v>
      </c>
      <c r="C9" t="s">
        <v>280</v>
      </c>
      <c r="E9" s="74">
        <v>45265.736631944441</v>
      </c>
      <c r="F9" t="b">
        <v>1</v>
      </c>
      <c r="G9" s="73" t="s">
        <v>171</v>
      </c>
      <c r="H9" s="73" t="s">
        <v>188</v>
      </c>
      <c r="I9" s="73" t="s">
        <v>281</v>
      </c>
      <c r="J9">
        <v>0</v>
      </c>
      <c r="K9" s="73" t="s">
        <v>189</v>
      </c>
      <c r="L9" t="b">
        <v>0</v>
      </c>
      <c r="M9" t="b">
        <v>0</v>
      </c>
      <c r="N9" t="b">
        <v>0</v>
      </c>
    </row>
    <row r="10" spans="1:14" x14ac:dyDescent="0.25">
      <c r="A10" s="73" t="s">
        <v>186</v>
      </c>
      <c r="B10" t="s">
        <v>197</v>
      </c>
      <c r="C10" t="s">
        <v>280</v>
      </c>
      <c r="E10" s="74">
        <v>45265.736631944441</v>
      </c>
      <c r="F10" t="b">
        <v>1</v>
      </c>
      <c r="G10" s="73" t="s">
        <v>168</v>
      </c>
      <c r="H10" s="73" t="s">
        <v>188</v>
      </c>
      <c r="I10" s="73" t="s">
        <v>281</v>
      </c>
      <c r="J10">
        <v>0</v>
      </c>
      <c r="K10" s="73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186</v>
      </c>
      <c r="B11" t="s">
        <v>198</v>
      </c>
      <c r="C11" t="s">
        <v>280</v>
      </c>
      <c r="E11" s="74">
        <v>45265.736631944441</v>
      </c>
      <c r="F11" t="b">
        <v>1</v>
      </c>
      <c r="G11" s="73" t="s">
        <v>170</v>
      </c>
      <c r="H11" s="73" t="s">
        <v>188</v>
      </c>
      <c r="I11" s="73" t="s">
        <v>281</v>
      </c>
      <c r="J11">
        <v>0</v>
      </c>
      <c r="K11" s="73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186</v>
      </c>
      <c r="B12" t="s">
        <v>199</v>
      </c>
      <c r="C12" t="s">
        <v>280</v>
      </c>
      <c r="E12" s="74">
        <v>45265.736631944441</v>
      </c>
      <c r="F12" t="b">
        <v>1</v>
      </c>
      <c r="G12" s="73" t="s">
        <v>167</v>
      </c>
      <c r="H12" s="73" t="s">
        <v>188</v>
      </c>
      <c r="I12" s="73" t="s">
        <v>281</v>
      </c>
      <c r="J12">
        <v>0</v>
      </c>
      <c r="K12" s="73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186</v>
      </c>
      <c r="B13" t="s">
        <v>200</v>
      </c>
      <c r="C13" t="s">
        <v>280</v>
      </c>
      <c r="E13" s="74">
        <v>45265.736631944441</v>
      </c>
      <c r="F13" t="b">
        <v>1</v>
      </c>
      <c r="G13" s="73" t="s">
        <v>120</v>
      </c>
      <c r="H13" s="73" t="s">
        <v>188</v>
      </c>
      <c r="I13" s="73" t="s">
        <v>281</v>
      </c>
      <c r="J13">
        <v>0</v>
      </c>
      <c r="K13" s="73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186</v>
      </c>
      <c r="B14" t="s">
        <v>201</v>
      </c>
      <c r="C14" t="s">
        <v>280</v>
      </c>
      <c r="E14" s="74">
        <v>45265.736631944441</v>
      </c>
      <c r="F14" t="b">
        <v>1</v>
      </c>
      <c r="G14" s="73" t="s">
        <v>165</v>
      </c>
      <c r="H14" s="73" t="s">
        <v>188</v>
      </c>
      <c r="I14" s="73" t="s">
        <v>281</v>
      </c>
      <c r="J14">
        <v>0</v>
      </c>
      <c r="K14" s="73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186</v>
      </c>
      <c r="B15" t="s">
        <v>202</v>
      </c>
      <c r="C15" t="s">
        <v>280</v>
      </c>
      <c r="E15" s="74">
        <v>45265.736631944441</v>
      </c>
      <c r="F15" t="b">
        <v>1</v>
      </c>
      <c r="G15" s="73" t="s">
        <v>121</v>
      </c>
      <c r="H15" s="73" t="s">
        <v>188</v>
      </c>
      <c r="I15" s="73" t="s">
        <v>281</v>
      </c>
      <c r="J15">
        <v>0</v>
      </c>
      <c r="K15" s="73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186</v>
      </c>
      <c r="B16" t="s">
        <v>203</v>
      </c>
      <c r="C16" t="s">
        <v>280</v>
      </c>
      <c r="E16" s="74">
        <v>45265.736631944441</v>
      </c>
      <c r="F16" t="b">
        <v>1</v>
      </c>
      <c r="G16" s="73" t="s">
        <v>166</v>
      </c>
      <c r="H16" s="73" t="s">
        <v>188</v>
      </c>
      <c r="I16" s="73" t="s">
        <v>281</v>
      </c>
      <c r="J16">
        <v>0</v>
      </c>
      <c r="K16" s="73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186</v>
      </c>
      <c r="B17" t="s">
        <v>204</v>
      </c>
      <c r="C17" t="s">
        <v>280</v>
      </c>
      <c r="D17">
        <v>10.2731725726366</v>
      </c>
      <c r="E17" s="74">
        <v>45265.736631944441</v>
      </c>
      <c r="F17" t="b">
        <v>1</v>
      </c>
      <c r="G17" s="73" t="s">
        <v>6</v>
      </c>
      <c r="H17" s="73" t="s">
        <v>188</v>
      </c>
      <c r="I17" s="73" t="s">
        <v>281</v>
      </c>
      <c r="J17">
        <v>0</v>
      </c>
      <c r="K17" s="73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186</v>
      </c>
      <c r="B18" t="s">
        <v>205</v>
      </c>
      <c r="C18" t="s">
        <v>280</v>
      </c>
      <c r="E18" s="74">
        <v>45265.736631944441</v>
      </c>
      <c r="F18" t="b">
        <v>1</v>
      </c>
      <c r="G18" s="73" t="s">
        <v>156</v>
      </c>
      <c r="H18" s="73" t="s">
        <v>188</v>
      </c>
      <c r="I18" s="73" t="s">
        <v>281</v>
      </c>
      <c r="J18">
        <v>0</v>
      </c>
      <c r="K18" s="73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186</v>
      </c>
      <c r="B19" t="s">
        <v>206</v>
      </c>
      <c r="C19" t="s">
        <v>280</v>
      </c>
      <c r="E19" s="74">
        <v>45265.736631944441</v>
      </c>
      <c r="F19" t="b">
        <v>1</v>
      </c>
      <c r="G19" s="73" t="s">
        <v>169</v>
      </c>
      <c r="H19" s="73" t="s">
        <v>188</v>
      </c>
      <c r="I19" s="73" t="s">
        <v>281</v>
      </c>
      <c r="J19">
        <v>0</v>
      </c>
      <c r="K19" s="73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186</v>
      </c>
      <c r="B20" t="s">
        <v>207</v>
      </c>
      <c r="C20" t="s">
        <v>280</v>
      </c>
      <c r="E20" s="74">
        <v>45265.736643518518</v>
      </c>
      <c r="F20" t="b">
        <v>1</v>
      </c>
      <c r="G20" s="73" t="s">
        <v>162</v>
      </c>
      <c r="H20" s="73" t="s">
        <v>188</v>
      </c>
      <c r="I20" s="73" t="s">
        <v>281</v>
      </c>
      <c r="J20">
        <v>0</v>
      </c>
      <c r="K20" s="73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186</v>
      </c>
      <c r="B21" t="s">
        <v>208</v>
      </c>
      <c r="C21" t="s">
        <v>280</v>
      </c>
      <c r="E21" s="74">
        <v>45265.736643518518</v>
      </c>
      <c r="F21" t="b">
        <v>1</v>
      </c>
      <c r="G21" s="73" t="s">
        <v>122</v>
      </c>
      <c r="H21" s="73" t="s">
        <v>188</v>
      </c>
      <c r="I21" s="73" t="s">
        <v>281</v>
      </c>
      <c r="J21">
        <v>0</v>
      </c>
      <c r="K21" s="73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186</v>
      </c>
      <c r="B22" t="s">
        <v>209</v>
      </c>
      <c r="C22" t="s">
        <v>280</v>
      </c>
      <c r="E22" s="74">
        <v>45265.736643518518</v>
      </c>
      <c r="F22" t="b">
        <v>1</v>
      </c>
      <c r="G22" s="73" t="s">
        <v>160</v>
      </c>
      <c r="H22" s="73" t="s">
        <v>188</v>
      </c>
      <c r="I22" s="73" t="s">
        <v>281</v>
      </c>
      <c r="J22">
        <v>0</v>
      </c>
      <c r="K22" s="73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186</v>
      </c>
      <c r="B23" t="s">
        <v>210</v>
      </c>
      <c r="C23" t="s">
        <v>280</v>
      </c>
      <c r="E23" s="74">
        <v>45265.736643518518</v>
      </c>
      <c r="F23" t="b">
        <v>1</v>
      </c>
      <c r="G23" s="73" t="s">
        <v>123</v>
      </c>
      <c r="H23" s="73" t="s">
        <v>188</v>
      </c>
      <c r="I23" s="73" t="s">
        <v>281</v>
      </c>
      <c r="J23">
        <v>0</v>
      </c>
      <c r="K23" s="73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186</v>
      </c>
      <c r="B24" t="s">
        <v>211</v>
      </c>
      <c r="C24" t="s">
        <v>280</v>
      </c>
      <c r="E24" s="74">
        <v>45265.736643518518</v>
      </c>
      <c r="F24" t="b">
        <v>1</v>
      </c>
      <c r="G24" s="73" t="s">
        <v>161</v>
      </c>
      <c r="H24" s="73" t="s">
        <v>188</v>
      </c>
      <c r="I24" s="73" t="s">
        <v>281</v>
      </c>
      <c r="J24">
        <v>0</v>
      </c>
      <c r="K24" s="73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186</v>
      </c>
      <c r="B25" t="s">
        <v>212</v>
      </c>
      <c r="C25" t="s">
        <v>280</v>
      </c>
      <c r="D25">
        <v>5.28923438819597</v>
      </c>
      <c r="E25" s="74">
        <v>45265.736643518518</v>
      </c>
      <c r="F25" t="b">
        <v>1</v>
      </c>
      <c r="G25" s="73" t="s">
        <v>7</v>
      </c>
      <c r="H25" s="73" t="s">
        <v>188</v>
      </c>
      <c r="I25" s="73" t="s">
        <v>281</v>
      </c>
      <c r="J25">
        <v>0</v>
      </c>
      <c r="K25" s="73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186</v>
      </c>
      <c r="B26" t="s">
        <v>213</v>
      </c>
      <c r="C26" t="s">
        <v>280</v>
      </c>
      <c r="E26" s="74">
        <v>45265.736643518518</v>
      </c>
      <c r="F26" t="b">
        <v>1</v>
      </c>
      <c r="G26" s="73" t="s">
        <v>157</v>
      </c>
      <c r="H26" s="73" t="s">
        <v>188</v>
      </c>
      <c r="I26" s="73" t="s">
        <v>281</v>
      </c>
      <c r="J26">
        <v>0</v>
      </c>
      <c r="K26" s="73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186</v>
      </c>
      <c r="B27" t="s">
        <v>214</v>
      </c>
      <c r="C27" t="s">
        <v>280</v>
      </c>
      <c r="E27" s="74">
        <v>45265.736643518518</v>
      </c>
      <c r="F27" t="b">
        <v>1</v>
      </c>
      <c r="G27" s="73" t="s">
        <v>124</v>
      </c>
      <c r="H27" s="73" t="s">
        <v>188</v>
      </c>
      <c r="I27" s="73" t="s">
        <v>281</v>
      </c>
      <c r="J27">
        <v>0</v>
      </c>
      <c r="K27" s="73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186</v>
      </c>
      <c r="B28" t="s">
        <v>215</v>
      </c>
      <c r="C28" t="s">
        <v>280</v>
      </c>
      <c r="E28" s="74">
        <v>45265.736643518518</v>
      </c>
      <c r="F28" t="b">
        <v>1</v>
      </c>
      <c r="G28" s="73" t="s">
        <v>163</v>
      </c>
      <c r="H28" s="73" t="s">
        <v>188</v>
      </c>
      <c r="I28" s="73" t="s">
        <v>281</v>
      </c>
      <c r="J28">
        <v>0</v>
      </c>
      <c r="K28" s="73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186</v>
      </c>
      <c r="B29" t="s">
        <v>216</v>
      </c>
      <c r="C29" t="s">
        <v>280</v>
      </c>
      <c r="E29" s="74">
        <v>45265.736643518518</v>
      </c>
      <c r="F29" t="b">
        <v>1</v>
      </c>
      <c r="G29" s="73" t="s">
        <v>125</v>
      </c>
      <c r="H29" s="73" t="s">
        <v>188</v>
      </c>
      <c r="I29" s="73" t="s">
        <v>281</v>
      </c>
      <c r="J29">
        <v>0</v>
      </c>
      <c r="K29" s="73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186</v>
      </c>
      <c r="B30" t="s">
        <v>217</v>
      </c>
      <c r="C30" t="s">
        <v>280</v>
      </c>
      <c r="E30" s="74">
        <v>45265.736643518518</v>
      </c>
      <c r="F30" t="b">
        <v>1</v>
      </c>
      <c r="G30" s="73" t="s">
        <v>164</v>
      </c>
      <c r="H30" s="73" t="s">
        <v>188</v>
      </c>
      <c r="I30" s="73" t="s">
        <v>281</v>
      </c>
      <c r="J30">
        <v>0</v>
      </c>
      <c r="K30" s="73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186</v>
      </c>
      <c r="B31" t="s">
        <v>218</v>
      </c>
      <c r="C31" t="s">
        <v>280</v>
      </c>
      <c r="D31">
        <v>5.31</v>
      </c>
      <c r="E31" s="74">
        <v>45265.736643518518</v>
      </c>
      <c r="F31" t="b">
        <v>1</v>
      </c>
      <c r="G31" s="73" t="s">
        <v>8</v>
      </c>
      <c r="H31" s="73" t="s">
        <v>188</v>
      </c>
      <c r="I31" s="73" t="s">
        <v>281</v>
      </c>
      <c r="J31">
        <v>0</v>
      </c>
      <c r="K31" s="73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186</v>
      </c>
      <c r="B32" t="s">
        <v>219</v>
      </c>
      <c r="C32" t="s">
        <v>280</v>
      </c>
      <c r="E32" s="74">
        <v>45265.736643518518</v>
      </c>
      <c r="F32" t="b">
        <v>1</v>
      </c>
      <c r="G32" s="73" t="s">
        <v>159</v>
      </c>
      <c r="H32" s="73" t="s">
        <v>188</v>
      </c>
      <c r="I32" s="73" t="s">
        <v>281</v>
      </c>
      <c r="J32">
        <v>0</v>
      </c>
      <c r="K32" s="73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186</v>
      </c>
      <c r="B33" t="s">
        <v>220</v>
      </c>
      <c r="C33" t="s">
        <v>280</v>
      </c>
      <c r="D33">
        <v>2757.7020000000002</v>
      </c>
      <c r="E33" s="74">
        <v>45265.736643518518</v>
      </c>
      <c r="F33" t="b">
        <v>1</v>
      </c>
      <c r="G33" s="73" t="s">
        <v>13</v>
      </c>
      <c r="H33" s="73" t="s">
        <v>188</v>
      </c>
      <c r="I33" s="73" t="s">
        <v>281</v>
      </c>
      <c r="J33">
        <v>0</v>
      </c>
      <c r="K33" s="73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186</v>
      </c>
      <c r="B34" t="s">
        <v>221</v>
      </c>
      <c r="C34" t="s">
        <v>280</v>
      </c>
      <c r="D34">
        <v>1694</v>
      </c>
      <c r="E34" s="74">
        <v>45265.736643518518</v>
      </c>
      <c r="F34" t="b">
        <v>1</v>
      </c>
      <c r="G34" s="73" t="s">
        <v>14</v>
      </c>
      <c r="H34" s="73" t="s">
        <v>188</v>
      </c>
      <c r="I34" s="73" t="s">
        <v>281</v>
      </c>
      <c r="J34">
        <v>0</v>
      </c>
      <c r="K34" s="73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186</v>
      </c>
      <c r="B35" t="s">
        <v>222</v>
      </c>
      <c r="C35" t="s">
        <v>280</v>
      </c>
      <c r="D35">
        <v>4523.3099999999995</v>
      </c>
      <c r="E35" s="74">
        <v>45265.736643518518</v>
      </c>
      <c r="F35" t="b">
        <v>1</v>
      </c>
      <c r="G35" s="73" t="s">
        <v>15</v>
      </c>
      <c r="H35" s="73" t="s">
        <v>188</v>
      </c>
      <c r="I35" s="73" t="s">
        <v>281</v>
      </c>
      <c r="J35">
        <v>0</v>
      </c>
      <c r="K35" s="73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186</v>
      </c>
      <c r="B36" t="s">
        <v>223</v>
      </c>
      <c r="C36" t="s">
        <v>280</v>
      </c>
      <c r="D36">
        <v>1360.3000000000002</v>
      </c>
      <c r="E36" s="74">
        <v>45265.736643518518</v>
      </c>
      <c r="F36" t="b">
        <v>1</v>
      </c>
      <c r="G36" s="73" t="s">
        <v>16</v>
      </c>
      <c r="H36" s="73" t="s">
        <v>188</v>
      </c>
      <c r="I36" s="73" t="s">
        <v>281</v>
      </c>
      <c r="J36">
        <v>0</v>
      </c>
      <c r="K36" s="73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186</v>
      </c>
      <c r="B37" t="s">
        <v>224</v>
      </c>
      <c r="C37" t="s">
        <v>280</v>
      </c>
      <c r="E37" s="74">
        <v>45265.736643518518</v>
      </c>
      <c r="F37" t="b">
        <v>1</v>
      </c>
      <c r="G37" s="73" t="s">
        <v>269</v>
      </c>
      <c r="H37" s="73" t="s">
        <v>188</v>
      </c>
      <c r="I37" s="73" t="s">
        <v>281</v>
      </c>
      <c r="J37">
        <v>0</v>
      </c>
      <c r="K37" s="73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186</v>
      </c>
      <c r="B38" t="s">
        <v>225</v>
      </c>
      <c r="C38" t="s">
        <v>280</v>
      </c>
      <c r="E38" s="74">
        <v>45265.736643518518</v>
      </c>
      <c r="F38" t="b">
        <v>1</v>
      </c>
      <c r="G38" s="73" t="s">
        <v>272</v>
      </c>
      <c r="H38" s="73" t="s">
        <v>188</v>
      </c>
      <c r="I38" s="73" t="s">
        <v>281</v>
      </c>
      <c r="J38">
        <v>0</v>
      </c>
      <c r="K38" s="73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186</v>
      </c>
      <c r="B39" t="s">
        <v>273</v>
      </c>
      <c r="C39" t="s">
        <v>280</v>
      </c>
      <c r="D39">
        <v>7577.61</v>
      </c>
      <c r="E39" s="74">
        <v>45265.736643518518</v>
      </c>
      <c r="F39" t="b">
        <v>1</v>
      </c>
      <c r="G39" s="73" t="s">
        <v>17</v>
      </c>
      <c r="H39" s="73" t="s">
        <v>188</v>
      </c>
      <c r="I39" s="73" t="s">
        <v>281</v>
      </c>
      <c r="J39">
        <v>0</v>
      </c>
      <c r="K39" s="73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186</v>
      </c>
      <c r="B40" t="s">
        <v>274</v>
      </c>
      <c r="C40" t="s">
        <v>280</v>
      </c>
      <c r="D40">
        <v>23131.487499999999</v>
      </c>
      <c r="E40" s="74">
        <v>45265.736643518518</v>
      </c>
      <c r="F40" t="b">
        <v>1</v>
      </c>
      <c r="G40" s="73" t="s">
        <v>18</v>
      </c>
      <c r="H40" s="73" t="s">
        <v>188</v>
      </c>
      <c r="I40" s="73" t="s">
        <v>281</v>
      </c>
      <c r="J40">
        <v>0</v>
      </c>
      <c r="K40" s="73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186</v>
      </c>
      <c r="B41" t="s">
        <v>226</v>
      </c>
      <c r="C41" t="s">
        <v>280</v>
      </c>
      <c r="D41">
        <v>2244.9699999999998</v>
      </c>
      <c r="E41" s="74">
        <v>45265.736643518518</v>
      </c>
      <c r="F41" t="b">
        <v>1</v>
      </c>
      <c r="G41" s="73" t="s">
        <v>19</v>
      </c>
      <c r="H41" s="73" t="s">
        <v>188</v>
      </c>
      <c r="I41" s="73" t="s">
        <v>281</v>
      </c>
      <c r="J41">
        <v>0</v>
      </c>
      <c r="K41" s="73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186</v>
      </c>
      <c r="B42" t="s">
        <v>227</v>
      </c>
      <c r="C42" t="s">
        <v>280</v>
      </c>
      <c r="D42">
        <v>3330.57</v>
      </c>
      <c r="E42" s="74">
        <v>45265.736643518518</v>
      </c>
      <c r="F42" t="b">
        <v>1</v>
      </c>
      <c r="G42" s="73" t="s">
        <v>20</v>
      </c>
      <c r="H42" s="73" t="s">
        <v>188</v>
      </c>
      <c r="I42" s="73" t="s">
        <v>281</v>
      </c>
      <c r="J42">
        <v>0</v>
      </c>
      <c r="K42" s="73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186</v>
      </c>
      <c r="B43" t="s">
        <v>228</v>
      </c>
      <c r="C43" t="s">
        <v>280</v>
      </c>
      <c r="D43">
        <v>110.16</v>
      </c>
      <c r="E43" s="74">
        <v>45265.736643518518</v>
      </c>
      <c r="F43" t="b">
        <v>1</v>
      </c>
      <c r="G43" s="73" t="s">
        <v>21</v>
      </c>
      <c r="H43" s="73" t="s">
        <v>188</v>
      </c>
      <c r="I43" s="73" t="s">
        <v>281</v>
      </c>
      <c r="J43">
        <v>0</v>
      </c>
      <c r="K43" s="73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186</v>
      </c>
      <c r="B44" t="s">
        <v>229</v>
      </c>
      <c r="C44" t="s">
        <v>280</v>
      </c>
      <c r="D44">
        <v>3111.66</v>
      </c>
      <c r="E44" s="74">
        <v>45265.736643518518</v>
      </c>
      <c r="F44" t="b">
        <v>1</v>
      </c>
      <c r="G44" s="73" t="s">
        <v>22</v>
      </c>
      <c r="H44" s="73" t="s">
        <v>188</v>
      </c>
      <c r="I44" s="73" t="s">
        <v>281</v>
      </c>
      <c r="J44">
        <v>0</v>
      </c>
      <c r="K44" s="73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186</v>
      </c>
      <c r="B45" t="s">
        <v>230</v>
      </c>
      <c r="C45" t="s">
        <v>280</v>
      </c>
      <c r="D45">
        <v>8.4700000000000006</v>
      </c>
      <c r="E45" s="74">
        <v>45265.736643518518</v>
      </c>
      <c r="F45" t="b">
        <v>1</v>
      </c>
      <c r="G45" s="73" t="s">
        <v>23</v>
      </c>
      <c r="H45" s="73" t="s">
        <v>188</v>
      </c>
      <c r="I45" s="73" t="s">
        <v>281</v>
      </c>
      <c r="J45">
        <v>0</v>
      </c>
      <c r="K45" s="73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186</v>
      </c>
      <c r="B46" t="s">
        <v>231</v>
      </c>
      <c r="C46" t="s">
        <v>280</v>
      </c>
      <c r="D46">
        <v>33274.667500000003</v>
      </c>
      <c r="E46" s="74">
        <v>45265.736643518518</v>
      </c>
      <c r="F46" t="b">
        <v>1</v>
      </c>
      <c r="G46" s="73" t="s">
        <v>24</v>
      </c>
      <c r="H46" s="73" t="s">
        <v>188</v>
      </c>
      <c r="I46" s="73" t="s">
        <v>281</v>
      </c>
      <c r="J46">
        <v>0</v>
      </c>
      <c r="K46" s="73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186</v>
      </c>
      <c r="B47" t="s">
        <v>232</v>
      </c>
      <c r="C47" t="s">
        <v>280</v>
      </c>
      <c r="D47">
        <v>3263.92</v>
      </c>
      <c r="E47" s="74">
        <v>45265.736643518518</v>
      </c>
      <c r="F47" t="b">
        <v>1</v>
      </c>
      <c r="G47" s="73" t="s">
        <v>25</v>
      </c>
      <c r="H47" s="73" t="s">
        <v>188</v>
      </c>
      <c r="I47" s="73" t="s">
        <v>281</v>
      </c>
      <c r="J47">
        <v>0</v>
      </c>
      <c r="K47" s="73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186</v>
      </c>
      <c r="B48" t="s">
        <v>233</v>
      </c>
      <c r="C48" t="s">
        <v>280</v>
      </c>
      <c r="D48">
        <v>6603.07</v>
      </c>
      <c r="E48" s="74">
        <v>45265.736643518518</v>
      </c>
      <c r="F48" t="b">
        <v>1</v>
      </c>
      <c r="G48" s="73" t="s">
        <v>26</v>
      </c>
      <c r="H48" s="73" t="s">
        <v>188</v>
      </c>
      <c r="I48" s="73" t="s">
        <v>281</v>
      </c>
      <c r="J48">
        <v>0</v>
      </c>
      <c r="K48" s="73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186</v>
      </c>
      <c r="B49" t="s">
        <v>251</v>
      </c>
      <c r="C49" t="s">
        <v>280</v>
      </c>
      <c r="D49">
        <v>1040.99</v>
      </c>
      <c r="E49" s="74">
        <v>45265.736643518518</v>
      </c>
      <c r="F49" t="b">
        <v>1</v>
      </c>
      <c r="G49" s="73" t="s">
        <v>27</v>
      </c>
      <c r="H49" s="73" t="s">
        <v>188</v>
      </c>
      <c r="I49" s="73" t="s">
        <v>281</v>
      </c>
      <c r="J49">
        <v>0</v>
      </c>
      <c r="K49" s="73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186</v>
      </c>
      <c r="B50" t="s">
        <v>234</v>
      </c>
      <c r="C50" t="s">
        <v>280</v>
      </c>
      <c r="D50">
        <v>4253.96</v>
      </c>
      <c r="E50" s="74">
        <v>45265.736655092594</v>
      </c>
      <c r="F50" t="b">
        <v>1</v>
      </c>
      <c r="G50" s="73" t="s">
        <v>28</v>
      </c>
      <c r="H50" s="73" t="s">
        <v>188</v>
      </c>
      <c r="I50" s="73" t="s">
        <v>281</v>
      </c>
      <c r="J50">
        <v>0</v>
      </c>
      <c r="K50" s="73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186</v>
      </c>
      <c r="B51" t="s">
        <v>235</v>
      </c>
      <c r="C51" t="s">
        <v>280</v>
      </c>
      <c r="D51">
        <v>352.74</v>
      </c>
      <c r="E51" s="74">
        <v>45265.736655092594</v>
      </c>
      <c r="F51" t="b">
        <v>1</v>
      </c>
      <c r="G51" s="73" t="s">
        <v>29</v>
      </c>
      <c r="H51" s="73" t="s">
        <v>188</v>
      </c>
      <c r="I51" s="73" t="s">
        <v>281</v>
      </c>
      <c r="J51">
        <v>0</v>
      </c>
      <c r="K51" s="73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186</v>
      </c>
      <c r="B52" t="s">
        <v>236</v>
      </c>
      <c r="C52" t="s">
        <v>280</v>
      </c>
      <c r="D52">
        <v>8243.9500000000007</v>
      </c>
      <c r="E52" s="74">
        <v>45265.736655092594</v>
      </c>
      <c r="F52" t="b">
        <v>1</v>
      </c>
      <c r="G52" s="73" t="s">
        <v>30</v>
      </c>
      <c r="H52" s="73" t="s">
        <v>188</v>
      </c>
      <c r="I52" s="73" t="s">
        <v>281</v>
      </c>
      <c r="J52">
        <v>0</v>
      </c>
      <c r="K52" s="73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186</v>
      </c>
      <c r="B53" t="s">
        <v>237</v>
      </c>
      <c r="C53" t="s">
        <v>280</v>
      </c>
      <c r="D53">
        <v>3443.76</v>
      </c>
      <c r="E53" s="74">
        <v>45265.736655092594</v>
      </c>
      <c r="F53" t="b">
        <v>1</v>
      </c>
      <c r="G53" s="73" t="s">
        <v>31</v>
      </c>
      <c r="H53" s="73" t="s">
        <v>188</v>
      </c>
      <c r="I53" s="73" t="s">
        <v>281</v>
      </c>
      <c r="J53">
        <v>0</v>
      </c>
      <c r="K53" s="73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186</v>
      </c>
      <c r="B54" t="s">
        <v>238</v>
      </c>
      <c r="C54" t="s">
        <v>280</v>
      </c>
      <c r="D54">
        <v>408.65</v>
      </c>
      <c r="E54" s="74">
        <v>45265.736655092594</v>
      </c>
      <c r="F54" t="b">
        <v>1</v>
      </c>
      <c r="G54" s="73" t="s">
        <v>32</v>
      </c>
      <c r="H54" s="73" t="s">
        <v>188</v>
      </c>
      <c r="I54" s="73" t="s">
        <v>281</v>
      </c>
      <c r="J54">
        <v>0</v>
      </c>
      <c r="K54" s="73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186</v>
      </c>
      <c r="B55" t="s">
        <v>239</v>
      </c>
      <c r="C55" t="s">
        <v>280</v>
      </c>
      <c r="D55">
        <v>2312.86</v>
      </c>
      <c r="E55" s="74">
        <v>45265.736655092594</v>
      </c>
      <c r="F55" t="b">
        <v>1</v>
      </c>
      <c r="G55" s="73" t="s">
        <v>33</v>
      </c>
      <c r="H55" s="73" t="s">
        <v>188</v>
      </c>
      <c r="I55" s="73" t="s">
        <v>281</v>
      </c>
      <c r="J55">
        <v>0</v>
      </c>
      <c r="K55" s="73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186</v>
      </c>
      <c r="B56" t="s">
        <v>275</v>
      </c>
      <c r="C56" t="s">
        <v>280</v>
      </c>
      <c r="D56">
        <v>161.41</v>
      </c>
      <c r="E56" s="74">
        <v>45265.736655092594</v>
      </c>
      <c r="F56" t="b">
        <v>1</v>
      </c>
      <c r="G56" s="73" t="s">
        <v>34</v>
      </c>
      <c r="H56" s="73" t="s">
        <v>188</v>
      </c>
      <c r="I56" s="73" t="s">
        <v>281</v>
      </c>
      <c r="J56">
        <v>0</v>
      </c>
      <c r="K56" s="73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186</v>
      </c>
      <c r="B57" t="s">
        <v>240</v>
      </c>
      <c r="C57" t="s">
        <v>280</v>
      </c>
      <c r="D57">
        <v>58411.4375</v>
      </c>
      <c r="E57" s="74">
        <v>45265.736655092594</v>
      </c>
      <c r="F57" t="b">
        <v>1</v>
      </c>
      <c r="G57" s="73" t="s">
        <v>35</v>
      </c>
      <c r="H57" s="73" t="s">
        <v>188</v>
      </c>
      <c r="I57" s="73" t="s">
        <v>281</v>
      </c>
      <c r="J57">
        <v>0</v>
      </c>
      <c r="K57" s="73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186</v>
      </c>
      <c r="B58" t="s">
        <v>252</v>
      </c>
      <c r="C58" t="s">
        <v>280</v>
      </c>
      <c r="D58">
        <v>4.92</v>
      </c>
      <c r="E58" s="74">
        <v>45265.736655092594</v>
      </c>
      <c r="F58" t="b">
        <v>1</v>
      </c>
      <c r="G58" s="73" t="s">
        <v>9</v>
      </c>
      <c r="H58" s="73" t="s">
        <v>188</v>
      </c>
      <c r="I58" s="73" t="s">
        <v>281</v>
      </c>
      <c r="J58">
        <v>0</v>
      </c>
      <c r="K58" s="73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186</v>
      </c>
      <c r="B59" t="s">
        <v>253</v>
      </c>
      <c r="C59" t="s">
        <v>280</v>
      </c>
      <c r="E59" s="74">
        <v>45265.736655092594</v>
      </c>
      <c r="F59" t="b">
        <v>1</v>
      </c>
      <c r="G59" s="73" t="s">
        <v>153</v>
      </c>
      <c r="H59" s="73" t="s">
        <v>188</v>
      </c>
      <c r="I59" s="73" t="s">
        <v>281</v>
      </c>
      <c r="J59">
        <v>0</v>
      </c>
      <c r="K59" s="73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186</v>
      </c>
      <c r="B60" t="s">
        <v>254</v>
      </c>
      <c r="C60" t="s">
        <v>280</v>
      </c>
      <c r="D60">
        <v>5.52</v>
      </c>
      <c r="E60" s="74">
        <v>45265.736655092594</v>
      </c>
      <c r="F60" t="b">
        <v>1</v>
      </c>
      <c r="G60" s="73" t="s">
        <v>10</v>
      </c>
      <c r="H60" s="73" t="s">
        <v>188</v>
      </c>
      <c r="I60" s="73" t="s">
        <v>281</v>
      </c>
      <c r="J60">
        <v>0</v>
      </c>
      <c r="K60" s="73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186</v>
      </c>
      <c r="B61" t="s">
        <v>255</v>
      </c>
      <c r="C61" t="s">
        <v>280</v>
      </c>
      <c r="E61" s="74">
        <v>45265.736655092594</v>
      </c>
      <c r="F61" t="b">
        <v>1</v>
      </c>
      <c r="G61" s="73" t="s">
        <v>154</v>
      </c>
      <c r="H61" s="73" t="s">
        <v>188</v>
      </c>
      <c r="I61" s="73" t="s">
        <v>281</v>
      </c>
      <c r="J61">
        <v>0</v>
      </c>
      <c r="K61" s="73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186</v>
      </c>
      <c r="B62" t="s">
        <v>256</v>
      </c>
      <c r="C62" t="s">
        <v>280</v>
      </c>
      <c r="D62">
        <v>6.24</v>
      </c>
      <c r="E62" s="74">
        <v>45265.736655092594</v>
      </c>
      <c r="F62" t="b">
        <v>1</v>
      </c>
      <c r="G62" s="73" t="s">
        <v>11</v>
      </c>
      <c r="H62" s="73" t="s">
        <v>188</v>
      </c>
      <c r="I62" s="73" t="s">
        <v>281</v>
      </c>
      <c r="J62">
        <v>0</v>
      </c>
      <c r="K62" s="73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186</v>
      </c>
      <c r="B63" t="s">
        <v>257</v>
      </c>
      <c r="C63" t="s">
        <v>280</v>
      </c>
      <c r="E63" s="74">
        <v>45265.736655092594</v>
      </c>
      <c r="F63" t="b">
        <v>1</v>
      </c>
      <c r="G63" s="73" t="s">
        <v>152</v>
      </c>
      <c r="H63" s="73" t="s">
        <v>188</v>
      </c>
      <c r="I63" s="73" t="s">
        <v>281</v>
      </c>
      <c r="J63">
        <v>0</v>
      </c>
      <c r="K63" s="73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186</v>
      </c>
      <c r="B64" t="s">
        <v>276</v>
      </c>
      <c r="C64" t="s">
        <v>280</v>
      </c>
      <c r="D64">
        <v>6.36</v>
      </c>
      <c r="E64" s="74">
        <v>45265.736655092594</v>
      </c>
      <c r="F64" t="b">
        <v>1</v>
      </c>
      <c r="G64" s="73" t="s">
        <v>12</v>
      </c>
      <c r="H64" s="73" t="s">
        <v>188</v>
      </c>
      <c r="I64" s="73" t="s">
        <v>281</v>
      </c>
      <c r="J64">
        <v>0</v>
      </c>
      <c r="K64" s="73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186</v>
      </c>
      <c r="B65" t="s">
        <v>277</v>
      </c>
      <c r="C65" t="s">
        <v>280</v>
      </c>
      <c r="E65" s="74">
        <v>45265.736655092594</v>
      </c>
      <c r="F65" t="b">
        <v>1</v>
      </c>
      <c r="G65" s="73" t="s">
        <v>155</v>
      </c>
      <c r="H65" s="73" t="s">
        <v>188</v>
      </c>
      <c r="I65" s="73" t="s">
        <v>281</v>
      </c>
      <c r="J65">
        <v>0</v>
      </c>
      <c r="K65" s="73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186</v>
      </c>
      <c r="B66" t="s">
        <v>258</v>
      </c>
      <c r="C66" t="s">
        <v>282</v>
      </c>
      <c r="D66">
        <v>3457.317464008273</v>
      </c>
      <c r="E66" s="74">
        <v>45265.736655092594</v>
      </c>
      <c r="F66" t="b">
        <v>1</v>
      </c>
      <c r="G66" s="73" t="s">
        <v>241</v>
      </c>
      <c r="H66" s="73" t="s">
        <v>259</v>
      </c>
      <c r="I66" s="73" t="s">
        <v>281</v>
      </c>
      <c r="J66">
        <v>0</v>
      </c>
      <c r="K66" s="73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186</v>
      </c>
      <c r="B67" t="s">
        <v>260</v>
      </c>
      <c r="C67" t="s">
        <v>282</v>
      </c>
      <c r="D67">
        <v>2657.0280359917274</v>
      </c>
      <c r="E67" s="74">
        <v>45265.736655092594</v>
      </c>
      <c r="F67" t="b">
        <v>1</v>
      </c>
      <c r="G67" s="73" t="s">
        <v>242</v>
      </c>
      <c r="H67" s="73" t="s">
        <v>259</v>
      </c>
      <c r="I67" s="73" t="s">
        <v>281</v>
      </c>
      <c r="J67">
        <v>0</v>
      </c>
      <c r="K67" s="73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186</v>
      </c>
      <c r="B68" t="s">
        <v>261</v>
      </c>
      <c r="C68" t="s">
        <v>282</v>
      </c>
      <c r="D68">
        <v>30733.954310414865</v>
      </c>
      <c r="E68" s="74">
        <v>45265.736655092594</v>
      </c>
      <c r="F68" t="b">
        <v>1</v>
      </c>
      <c r="G68" s="73" t="s">
        <v>245</v>
      </c>
      <c r="H68" s="73" t="s">
        <v>259</v>
      </c>
      <c r="I68" s="73" t="s">
        <v>281</v>
      </c>
      <c r="J68">
        <v>0</v>
      </c>
      <c r="K68" s="73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186</v>
      </c>
      <c r="B69" t="s">
        <v>262</v>
      </c>
      <c r="C69" t="s">
        <v>282</v>
      </c>
      <c r="D69">
        <v>17940.689972974</v>
      </c>
      <c r="E69" s="74">
        <v>45265.736655092594</v>
      </c>
      <c r="F69" t="b">
        <v>1</v>
      </c>
      <c r="G69" s="73" t="s">
        <v>246</v>
      </c>
      <c r="H69" s="73" t="s">
        <v>259</v>
      </c>
      <c r="I69" s="73" t="s">
        <v>281</v>
      </c>
      <c r="J69">
        <v>0</v>
      </c>
      <c r="K69" s="73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186</v>
      </c>
      <c r="B70" t="s">
        <v>263</v>
      </c>
      <c r="C70" t="s">
        <v>282</v>
      </c>
      <c r="D70">
        <v>12793.264337440865</v>
      </c>
      <c r="E70" s="74">
        <v>45265.736655092594</v>
      </c>
      <c r="F70" t="b">
        <v>1</v>
      </c>
      <c r="G70" s="73" t="s">
        <v>247</v>
      </c>
      <c r="H70" s="73" t="s">
        <v>259</v>
      </c>
      <c r="I70" s="73" t="s">
        <v>281</v>
      </c>
      <c r="J70">
        <v>0</v>
      </c>
      <c r="K70" s="73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186</v>
      </c>
      <c r="B71" t="s">
        <v>278</v>
      </c>
      <c r="C71" t="s">
        <v>282</v>
      </c>
      <c r="D71">
        <v>4358.3605202462541</v>
      </c>
      <c r="E71" s="74">
        <v>45265.736655092594</v>
      </c>
      <c r="F71" t="b">
        <v>1</v>
      </c>
      <c r="G71" s="73" t="s">
        <v>248</v>
      </c>
      <c r="H71" s="73" t="s">
        <v>259</v>
      </c>
      <c r="I71" s="73" t="s">
        <v>281</v>
      </c>
      <c r="J71">
        <v>0</v>
      </c>
      <c r="K71" s="73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186</v>
      </c>
      <c r="B72" t="s">
        <v>279</v>
      </c>
      <c r="C72" t="s">
        <v>282</v>
      </c>
      <c r="D72">
        <v>14.47016933888805</v>
      </c>
      <c r="E72" s="74">
        <v>45265.736655092594</v>
      </c>
      <c r="F72" t="b">
        <v>1</v>
      </c>
      <c r="G72" s="73" t="s">
        <v>249</v>
      </c>
      <c r="H72" s="73" t="s">
        <v>259</v>
      </c>
      <c r="I72" s="73" t="s">
        <v>281</v>
      </c>
      <c r="J72">
        <v>0</v>
      </c>
      <c r="K72" s="73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2023-12-06T16:55:09Z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