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357C3BE2-00F9-4698-960E-9D2477478EA3}" xr6:coauthVersionLast="47" xr6:coauthVersionMax="47" xr10:uidLastSave="{00000000-0000-0000-0000-000000000000}"/>
  <bookViews>
    <workbookView xWindow="-28920" yWindow="480" windowWidth="29040" windowHeight="15840" tabRatio="779" firstSheet="2"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'3_01'!$FW$2:$GI$37</definedName>
    <definedName name="_xlnm.Print_Area" localSheetId="5">'3_02'!$FW$2:$GI$37</definedName>
    <definedName name="_xlnm.Print_Area" localSheetId="6">'3_03'!$FW$2:$GI$37</definedName>
    <definedName name="_xlnm.Print_Area" localSheetId="7">'3_04'!$FW$2:$GI$37</definedName>
    <definedName name="_xlnm.Print_Area" localSheetId="8">'3_05'!$FW$2:$GI$37</definedName>
    <definedName name="_xlnm.Print_Area" localSheetId="9">'3_06'!$FW$2:$GI$37</definedName>
    <definedName name="_xlnm.Print_Area" localSheetId="10">'3_07'!$FW$2:$GI$37</definedName>
    <definedName name="_xlnm.Print_Area" localSheetId="11">'3_08'!$FW$2:$GI$37</definedName>
    <definedName name="_xlnm.Print_Area" localSheetId="12">'3_09'!$FW$2:$GI$37</definedName>
    <definedName name="_xlnm.Print_Area" localSheetId="13">'3_10'!$FW$2:$GI$37</definedName>
    <definedName name="_xlnm.Print_Area" localSheetId="14">'3_11'!$FW$2:$GI$37</definedName>
    <definedName name="_xlnm.Print_Area" localSheetId="15">'3_12'!$FW$2:$GI$37</definedName>
    <definedName name="_xlnm.Print_Area" localSheetId="16">'3_13'!$FW$2:$GI$37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I20" i="7" l="1"/>
  <c r="GI21" i="7"/>
  <c r="GI22" i="7"/>
  <c r="GI23" i="7"/>
  <c r="GI24" i="7"/>
  <c r="GI25" i="7"/>
  <c r="GI26" i="7"/>
  <c r="GI27" i="7"/>
  <c r="GI28" i="7"/>
  <c r="GI29" i="7"/>
  <c r="GI30" i="7"/>
  <c r="GI7" i="7"/>
  <c r="GI8" i="7"/>
  <c r="GI9" i="7"/>
  <c r="GI10" i="7"/>
  <c r="GI11" i="7"/>
  <c r="GI12" i="7"/>
  <c r="GI13" i="7"/>
  <c r="GI14" i="7"/>
  <c r="GI15" i="7"/>
  <c r="GI16" i="7"/>
  <c r="GI17" i="7"/>
  <c r="GI18" i="7"/>
  <c r="GI31" i="7"/>
  <c r="GI32" i="7"/>
  <c r="GI33" i="39"/>
  <c r="GI7" i="41"/>
  <c r="GI29" i="41"/>
  <c r="GI30" i="41"/>
  <c r="GI31" i="41"/>
  <c r="GI8" i="41"/>
  <c r="GI9" i="41"/>
  <c r="GI10" i="41"/>
  <c r="GI11" i="41"/>
  <c r="GI12" i="41"/>
  <c r="GI13" i="41"/>
  <c r="GI14" i="41"/>
  <c r="GI15" i="41"/>
  <c r="GI16" i="41"/>
  <c r="GI17" i="41"/>
  <c r="GI18" i="41"/>
  <c r="GI19" i="41"/>
  <c r="GI20" i="41"/>
  <c r="GI21" i="41"/>
  <c r="GI22" i="41"/>
  <c r="GI23" i="41"/>
  <c r="GI24" i="41"/>
  <c r="GI25" i="41"/>
  <c r="GI26" i="41"/>
  <c r="GI27" i="41"/>
  <c r="GI28" i="41"/>
  <c r="GI32" i="41"/>
  <c r="GI33" i="41"/>
  <c r="GI19" i="7"/>
  <c r="GH19" i="7"/>
  <c r="GH27" i="7"/>
  <c r="GH29" i="7"/>
  <c r="GH30" i="7"/>
  <c r="GH23" i="7"/>
  <c r="GH24" i="7"/>
  <c r="GH11" i="7"/>
  <c r="GH20" i="7"/>
  <c r="GH17" i="7"/>
  <c r="GH18" i="7"/>
  <c r="GH7" i="41"/>
  <c r="GH15" i="41"/>
  <c r="GH23" i="41"/>
  <c r="GH26" i="41"/>
  <c r="GH27" i="41"/>
  <c r="GH28" i="41"/>
  <c r="GH31" i="41"/>
  <c r="GH14" i="41"/>
  <c r="GH22" i="41"/>
  <c r="GH30" i="41"/>
  <c r="GG14" i="7"/>
  <c r="GG17" i="41"/>
  <c r="GD25" i="41"/>
  <c r="GD7" i="41"/>
  <c r="GD20" i="7"/>
  <c r="GD8" i="41"/>
  <c r="GI33" i="7" l="1"/>
  <c r="GG11" i="41"/>
  <c r="GH10" i="7"/>
  <c r="GH18" i="41"/>
  <c r="GH17" i="41"/>
  <c r="GH26" i="7"/>
  <c r="GH11" i="41"/>
  <c r="GH28" i="7"/>
  <c r="GH13" i="7"/>
  <c r="GH10" i="41"/>
  <c r="GG12" i="7"/>
  <c r="GH25" i="41"/>
  <c r="GG12" i="41"/>
  <c r="GF28" i="41"/>
  <c r="GG9" i="41"/>
  <c r="GH20" i="41"/>
  <c r="GH22" i="7"/>
  <c r="GH9" i="7"/>
  <c r="GH16" i="41"/>
  <c r="GG25" i="41"/>
  <c r="GH14" i="7"/>
  <c r="GH25" i="7"/>
  <c r="GH31" i="7"/>
  <c r="GH7" i="7"/>
  <c r="GG20" i="7"/>
  <c r="GH33" i="41"/>
  <c r="GH9" i="41"/>
  <c r="GH21" i="41"/>
  <c r="GH16" i="7"/>
  <c r="GG30" i="7"/>
  <c r="GH19" i="41"/>
  <c r="GH12" i="7"/>
  <c r="GG28" i="7"/>
  <c r="GH12" i="41"/>
  <c r="GH32" i="7"/>
  <c r="GG20" i="41"/>
  <c r="GH33" i="39"/>
  <c r="GH33" i="7" s="1"/>
  <c r="GH24" i="41"/>
  <c r="GG33" i="41"/>
  <c r="GH15" i="7"/>
  <c r="GG28" i="41"/>
  <c r="GF20" i="41"/>
  <c r="GG27" i="41"/>
  <c r="GG26" i="41"/>
  <c r="GH13" i="41"/>
  <c r="GH8" i="7"/>
  <c r="GH32" i="41"/>
  <c r="GE29" i="41"/>
  <c r="GF30" i="41"/>
  <c r="GF12" i="41"/>
  <c r="GG19" i="41"/>
  <c r="GG10" i="41"/>
  <c r="GH21" i="7"/>
  <c r="GG22" i="7"/>
  <c r="GH8" i="41"/>
  <c r="GG18" i="41"/>
  <c r="GH29" i="4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3" i="7" s="1"/>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<sst xmlns="http://schemas.openxmlformats.org/spreadsheetml/2006/main" count="13998" uniqueCount="229">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</sst>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I42"/>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c r="GI7" s="32">
        <v>62368.431364999997</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c r="GI8" s="32">
        <v>232172.76079100001</v>
      </c>
    </row>
    <row r="9" spans="1:191"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c r="GI9" s="32">
        <v>350900.77259499999</v>
      </c>
    </row>
    <row r="10" spans="1:191"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c r="GI10" s="32">
        <v>60648.129008999997</v>
      </c>
    </row>
    <row r="11" spans="1:191"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c r="GI11" s="32">
        <v>10123.323262</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c r="GI13" s="32">
        <v>18848.911789000002</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c r="GI16" s="32">
        <v>5240.0327699999998</v>
      </c>
    </row>
    <row r="17" spans="2:191"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c r="GI17" s="32">
        <v>79.91574</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c r="GI20" s="32">
        <v>30663.065789</v>
      </c>
    </row>
    <row r="21" spans="2:191"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c r="GI21" s="32">
        <v>0</v>
      </c>
    </row>
    <row r="22" spans="2:191"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c r="GI22" s="32">
        <v>160998.60609099999</v>
      </c>
    </row>
    <row r="23" spans="2:191"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c r="GI30" s="32">
        <v>1924.2860780000001</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c r="GI33" s="33">
        <v>933968.23527900013</v>
      </c>
    </row>
    <row r="34" spans="1:191"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c r="GI7" s="32">
        <v>0</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row>
    <row r="9" spans="1:191"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row>
    <row r="10" spans="1:191"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row>
    <row r="11" spans="1:191"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row>
    <row r="17" spans="2:191"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c r="GI21" s="32">
        <v>0</v>
      </c>
    </row>
    <row r="22" spans="2:191"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row>
    <row r="23" spans="2:191"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c r="GI33" s="33">
        <v>0</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2" spans="1:19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I42"/>
  <sheetViews>
    <sheetView zoomScale="95" zoomScaleNormal="95" workbookViewId="0">
      <pane xSplit="2" ySplit="6" topLeftCell="FN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c r="GI7" s="32">
        <v>0</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row>
    <row r="9" spans="1:191"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row>
    <row r="10" spans="1:191"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row>
    <row r="11" spans="1:191"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c r="GI11" s="32">
        <v>0</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c r="GI16" s="32">
        <v>242.952316</v>
      </c>
    </row>
    <row r="17" spans="2:191"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row>
    <row r="22" spans="2:191"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row>
    <row r="23" spans="2:191"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c r="GH33" s="33">
        <f t="shared" ref="GH33:GI33" si="6">SUM(GH7:GH32)</f>
        <v>259.26077900000001</v>
      </c>
      <c r="GI33" s="33">
        <f t="shared" si="6"/>
        <v>242.952316</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c r="GI8" s="32">
        <v>0</v>
      </c>
    </row>
    <row r="9" spans="1:191"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row>
    <row r="10" spans="1:191"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c r="GI10" s="32">
        <v>400315.96</v>
      </c>
    </row>
    <row r="11" spans="1:191"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c r="GI16" s="32">
        <v>30176.865267000001</v>
      </c>
    </row>
    <row r="17" spans="2:191"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row>
    <row r="22" spans="2:191"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row>
    <row r="23" spans="2:191"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c r="GI30" s="32">
        <v>50000</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c r="GI33" s="33">
        <v>480492.82526700001</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c r="GI7" s="32">
        <f>IFERROR('3_11'!GI7+'3_12'!GI7+'3_13'!GI7,"ND")</f>
        <v>373337.52135699999</v>
      </c>
    </row>
    <row r="8" spans="1:191"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c r="GI8" s="32">
        <f>IFERROR('3_11'!GI8+'3_12'!GI8+'3_13'!GI8,"ND")</f>
        <v>0</v>
      </c>
    </row>
    <row r="9" spans="1:191"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c r="GI9" s="32">
        <f>IFERROR('3_11'!GI9+'3_12'!GI9+'3_13'!GI9,"ND")</f>
        <v>280417.32227499998</v>
      </c>
    </row>
    <row r="10" spans="1:191"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c r="GI10" s="32">
        <f>IFERROR('3_11'!GI10+'3_12'!GI10+'3_13'!GI10,"ND")</f>
        <v>202590.41201500001</v>
      </c>
    </row>
    <row r="11" spans="1:191"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c r="GI11" s="32">
        <f>IFERROR('3_11'!GI11+'3_12'!GI11+'3_13'!GI11,"ND")</f>
        <v>376858.45228600001</v>
      </c>
    </row>
    <row r="12" spans="1:191"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c r="GI12" s="32" t="str">
        <f>IFERROR('3_11'!GI12+'3_12'!GI12+'3_13'!GI12,"ND")</f>
        <v>ND</v>
      </c>
    </row>
    <row r="13" spans="1:191"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c r="GI13" s="32">
        <f>IFERROR('3_11'!GI13+'3_12'!GI13+'3_13'!GI13,"ND")</f>
        <v>147436.61462499999</v>
      </c>
    </row>
    <row r="14" spans="1:191"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c r="GI14" s="32" t="str">
        <f>IFERROR('3_11'!GI14+'3_12'!GI14+'3_13'!GI14,"ND")</f>
        <v>ND</v>
      </c>
    </row>
    <row r="15" spans="1:191"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c r="GI15" s="32">
        <f>IFERROR('3_11'!GI15+'3_12'!GI15+'3_13'!GI15,"ND")</f>
        <v>0</v>
      </c>
    </row>
    <row r="16" spans="1:191"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c r="GI16" s="32">
        <f>IFERROR('3_11'!GI16+'3_12'!GI16+'3_13'!GI16,"ND")</f>
        <v>0</v>
      </c>
    </row>
    <row r="17" spans="2:191"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c r="GI17" s="32">
        <f>IFERROR('3_11'!GI17+'3_12'!GI17+'3_13'!GI17,"ND")</f>
        <v>233392.14444900001</v>
      </c>
    </row>
    <row r="18" spans="2:191"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c r="GI18" s="32" t="str">
        <f>IFERROR('3_11'!GI18+'3_12'!GI18+'3_13'!GI18,"ND")</f>
        <v>ND</v>
      </c>
    </row>
    <row r="19" spans="2:191"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c r="GI19" s="32" t="str">
        <f>IFERROR('3_11'!GI19+'3_12'!GI19+'3_13'!GI19,"ND")</f>
        <v>ND</v>
      </c>
    </row>
    <row r="20" spans="2:191"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c r="GI20" s="32">
        <f>IFERROR('3_11'!GI20+'3_12'!GI20+'3_13'!GI20,"ND")</f>
        <v>0</v>
      </c>
    </row>
    <row r="21" spans="2:191"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c r="GI21" s="32">
        <f>IFERROR('3_11'!GI21+'3_12'!GI21+'3_13'!GI21,"ND")</f>
        <v>1765335.9887300001</v>
      </c>
    </row>
    <row r="22" spans="2:191"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c r="GI22" s="32">
        <f>IFERROR('3_11'!GI22+'3_12'!GI22+'3_13'!GI22,"ND")</f>
        <v>108355.53729199999</v>
      </c>
    </row>
    <row r="23" spans="2:191"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c r="GI23" s="32" t="str">
        <f>IFERROR('3_11'!GI23+'3_12'!GI23+'3_13'!GI23,"ND")</f>
        <v>ND</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c r="GI24" s="32">
        <f>IFERROR('3_11'!GI24+'3_12'!GI24+'3_13'!GI24,"ND")</f>
        <v>0</v>
      </c>
    </row>
    <row r="25" spans="2:191"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c r="GI25" s="32" t="str">
        <f>IFERROR('3_11'!GI25+'3_12'!GI25+'3_13'!GI25,"ND")</f>
        <v>ND</v>
      </c>
    </row>
    <row r="26" spans="2:191"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c r="GI26" s="32" t="str">
        <f>IFERROR('3_11'!GI26+'3_12'!GI26+'3_13'!GI26,"ND")</f>
        <v>ND</v>
      </c>
    </row>
    <row r="27" spans="2:191"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c r="GI27" s="32">
        <f>IFERROR('3_11'!GI27+'3_12'!GI27+'3_13'!GI27,"ND")</f>
        <v>11504.350966</v>
      </c>
    </row>
    <row r="28" spans="2:191"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c r="GI28" s="32">
        <f>IFERROR('3_11'!GI28+'3_12'!GI28+'3_13'!GI28,"ND")</f>
        <v>0</v>
      </c>
    </row>
    <row r="29" spans="2:191"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c r="GI29" s="32" t="str">
        <f>IFERROR('3_11'!GI29+'3_12'!GI29+'3_13'!GI29,"ND")</f>
        <v>ND</v>
      </c>
    </row>
    <row r="30" spans="2:191"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c r="GI30" s="32">
        <f>IFERROR('3_11'!GI30+'3_12'!GI30+'3_13'!GI30,"ND")</f>
        <v>69527.555271000005</v>
      </c>
    </row>
    <row r="31" spans="2:191"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c r="GI31" s="32" t="str">
        <f>IFERROR('3_11'!GI31+'3_12'!GI31+'3_13'!GI31,"ND")</f>
        <v>ND</v>
      </c>
    </row>
    <row r="32" spans="2:191"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c r="GI32" s="32">
        <f>IFERROR('3_11'!GI32+'3_12'!GI32+'3_13'!GI32,"ND")</f>
        <v>0</v>
      </c>
    </row>
    <row r="33" spans="1:191"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c r="GI33" s="33">
        <f>IFERROR('3_11'!GI33+'3_12'!GI33+'3_13'!GI33,"ND")</f>
        <v>3568755.8992659999</v>
      </c>
    </row>
    <row r="35" spans="1:191">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7" spans="1:191">
      <c r="EA37" s="22" t="s">
        <v>139</v>
      </c>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I42"/>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row>
    <row r="8" spans="1:191"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c r="GI8" s="32">
        <v>0</v>
      </c>
    </row>
    <row r="9" spans="1:191"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c r="GI9" s="32">
        <v>50094.371092000001</v>
      </c>
    </row>
    <row r="10" spans="1:191"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c r="GI10" s="32">
        <v>3984.41237</v>
      </c>
    </row>
    <row r="11" spans="1:191"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row>
    <row r="12" spans="1:191"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c r="GI16" s="32">
        <v>0</v>
      </c>
    </row>
    <row r="17" spans="2:191"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row>
    <row r="22" spans="2:191"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c r="GI22" s="32">
        <v>0</v>
      </c>
    </row>
    <row r="23" spans="2:191"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row>
    <row r="31" spans="2:191"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c r="GI32" s="32">
        <v>0</v>
      </c>
    </row>
    <row r="33" spans="1:191"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c r="GI33" s="33">
        <v>54078.783461999999</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c r="GI7" s="32">
        <v>373337.52135699999</v>
      </c>
    </row>
    <row r="8" spans="1:191"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row>
    <row r="9" spans="1:191"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c r="GI9" s="32">
        <v>230322.951183</v>
      </c>
    </row>
    <row r="10" spans="1:191"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c r="GI10" s="32">
        <v>198605.999645</v>
      </c>
    </row>
    <row r="11" spans="1:191"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c r="GI11" s="32">
        <v>376858.45228600001</v>
      </c>
    </row>
    <row r="12" spans="1:191"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c r="GI13" s="32">
        <v>147436.61462499999</v>
      </c>
    </row>
    <row r="14" spans="1:191"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row>
    <row r="17" spans="2:191"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c r="GI17" s="32">
        <v>233392.14444900001</v>
      </c>
    </row>
    <row r="18" spans="2:191"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c r="GI21" s="32">
        <v>1765335.9887300001</v>
      </c>
    </row>
    <row r="22" spans="2:191"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c r="GI22" s="32">
        <v>108355.53729199999</v>
      </c>
    </row>
    <row r="23" spans="2:191"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c r="GI27" s="32">
        <v>11504.350966</v>
      </c>
    </row>
    <row r="28" spans="2:191"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c r="GI30" s="32">
        <v>69527.555271000005</v>
      </c>
    </row>
    <row r="31" spans="2:191"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c r="GI32" s="32">
        <v>0</v>
      </c>
    </row>
    <row r="33" spans="1:191"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c r="GI33" s="33">
        <v>3514677.1158039998</v>
      </c>
    </row>
    <row r="34" spans="1:191" ht="12.6" customHeight="1"/>
    <row r="35" spans="1:191"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7" spans="1:191" ht="12.6" customHeight="1"/>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row>
    <row r="8" spans="1:191"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row>
    <row r="9" spans="1:191"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c r="GI9" s="32">
        <v>0</v>
      </c>
    </row>
    <row r="10" spans="1:191"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row>
    <row r="11" spans="1:191"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c r="GI11" s="32">
        <v>0</v>
      </c>
    </row>
    <row r="12" spans="1:191"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row>
    <row r="17" spans="2:191"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row>
    <row r="22" spans="2:191"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row>
    <row r="23" spans="2:191"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c r="GI30" s="32">
        <v>0</v>
      </c>
    </row>
    <row r="31" spans="2:191"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c r="GI33" s="33">
        <v>0</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I42"/>
  <sheetViews>
    <sheetView tabSelected="1"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I33" sqref="GI33"/>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1" width="9.7109375" style="22" customWidth="1"/>
    <col min="192" max="16384" width="11.42578125" style="22"/>
  </cols>
  <sheetData>
    <row r="1" spans="1:191"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c r="GI7" s="32">
        <f>IFERROR('3_02'!GI7+'3_03'!GI7+'3_04'!GI7+'3_05'!GI7+'3_06'!GI7+'3_07'!GI7+'3_08'!GI7+'3_09'!GI7,"ND")</f>
        <v>1135516.8598000002</v>
      </c>
    </row>
    <row r="8" spans="1:191"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c r="GI8" s="32">
        <f>IFERROR('3_02'!GI8+'3_03'!GI8+'3_04'!GI8+'3_05'!GI8+'3_06'!GI8+'3_07'!GI8+'3_08'!GI8+'3_09'!GI8,"ND")</f>
        <v>459368.85500600003</v>
      </c>
    </row>
    <row r="9" spans="1:191"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c r="GI9" s="32">
        <f>IFERROR('3_02'!GI9+'3_03'!GI9+'3_04'!GI9+'3_05'!GI9+'3_06'!GI9+'3_07'!GI9+'3_08'!GI9+'3_09'!GI9,"ND")</f>
        <v>2742377.6240789997</v>
      </c>
    </row>
    <row r="10" spans="1:191"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c r="GI10" s="32">
        <f>IFERROR('3_02'!GI10+'3_03'!GI10+'3_04'!GI10+'3_05'!GI10+'3_06'!GI10+'3_07'!GI10+'3_08'!GI10+'3_09'!GI10,"ND")</f>
        <v>7988476.7985180002</v>
      </c>
    </row>
    <row r="11" spans="1:191"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c r="GI11" s="32">
        <f>IFERROR('3_02'!GI11+'3_03'!GI11+'3_04'!GI11+'3_05'!GI11+'3_06'!GI11+'3_07'!GI11+'3_08'!GI11+'3_09'!GI11,"ND")</f>
        <v>7580692.6305810008</v>
      </c>
    </row>
    <row r="12" spans="1:191"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c r="GI12" s="32" t="str">
        <f>IFERROR('3_02'!GI12+'3_03'!GI12+'3_04'!GI12+'3_05'!GI12+'3_06'!GI12+'3_07'!GI12+'3_08'!GI12+'3_09'!GI12,"ND")</f>
        <v>ND</v>
      </c>
    </row>
    <row r="13" spans="1:191"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c r="GI13" s="32">
        <f>IFERROR('3_02'!GI13+'3_03'!GI13+'3_04'!GI13+'3_05'!GI13+'3_06'!GI13+'3_07'!GI13+'3_08'!GI13+'3_09'!GI13,"ND")</f>
        <v>13314700.355037</v>
      </c>
    </row>
    <row r="14" spans="1:191"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c r="GI14" s="32" t="str">
        <f>IFERROR('3_02'!GI14+'3_03'!GI14+'3_04'!GI14+'3_05'!GI14+'3_06'!GI14+'3_07'!GI14+'3_08'!GI14+'3_09'!GI14,"ND")</f>
        <v>ND</v>
      </c>
    </row>
    <row r="15" spans="1:191"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c r="GI15" s="32">
        <f>IFERROR('3_02'!GI15+'3_03'!GI15+'3_04'!GI15+'3_05'!GI15+'3_06'!GI15+'3_07'!GI15+'3_08'!GI15+'3_09'!GI15,"ND")</f>
        <v>1556288.4047249998</v>
      </c>
    </row>
    <row r="16" spans="1:191"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c r="GI16" s="32">
        <f>IFERROR('3_02'!GI16+'3_03'!GI16+'3_04'!GI16+'3_05'!GI16+'3_06'!GI16+'3_07'!GI16+'3_08'!GI16+'3_09'!GI16,"ND")</f>
        <v>599535.98773500009</v>
      </c>
    </row>
    <row r="17" spans="1:191"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c r="GI17" s="32">
        <f>IFERROR('3_02'!GI17+'3_03'!GI17+'3_04'!GI17+'3_05'!GI17+'3_06'!GI17+'3_07'!GI17+'3_08'!GI17+'3_09'!GI17,"ND")</f>
        <v>4657942.1226439998</v>
      </c>
    </row>
    <row r="18" spans="1:191"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c r="GI18" s="32" t="str">
        <f>IFERROR('3_02'!GI18+'3_03'!GI18+'3_04'!GI18+'3_05'!GI18+'3_06'!GI18+'3_07'!GI18+'3_08'!GI18+'3_09'!GI18,"ND")</f>
        <v>ND</v>
      </c>
    </row>
    <row r="19" spans="1:191"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c r="GI19" s="32" t="str">
        <f>IFERROR('3_02'!GI19+'3_03'!GI19+'3_04'!GI19+'3_05'!GI19+'3_06'!GI19+'3_07'!GI19+'3_08'!GI19+'3_09'!GI19,"ND")</f>
        <v>ND</v>
      </c>
    </row>
    <row r="20" spans="1:191"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c r="GI20" s="32">
        <f>IFERROR('3_02'!GI20+'3_03'!GI20+'3_04'!GI20+'3_05'!GI20+'3_06'!GI20+'3_07'!GI20+'3_08'!GI20+'3_09'!GI20,"ND")</f>
        <v>170017.529446</v>
      </c>
    </row>
    <row r="21" spans="1:191"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c r="GI21" s="32">
        <f>IFERROR('3_02'!GI21+'3_03'!GI21+'3_04'!GI21+'3_05'!GI21+'3_06'!GI21+'3_07'!GI21+'3_08'!GI21+'3_09'!GI21,"ND")</f>
        <v>10211812.120926</v>
      </c>
    </row>
    <row r="22" spans="1:191"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c r="GI22" s="32">
        <f>IFERROR('3_02'!GI22+'3_03'!GI22+'3_04'!GI22+'3_05'!GI22+'3_06'!GI22+'3_07'!GI22+'3_08'!GI22+'3_09'!GI22,"ND")</f>
        <v>2104980.7100769999</v>
      </c>
    </row>
    <row r="23" spans="1:191"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c r="GI23" s="32" t="str">
        <f>IFERROR('3_02'!GI23+'3_03'!GI23+'3_04'!GI23+'3_05'!GI23+'3_06'!GI23+'3_07'!GI23+'3_08'!GI23+'3_09'!GI23,"ND")</f>
        <v>ND</v>
      </c>
    </row>
    <row r="24" spans="1:191"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c r="GI24" s="32">
        <f>IFERROR('3_02'!GI24+'3_03'!GI24+'3_04'!GI24+'3_05'!GI24+'3_06'!GI24+'3_07'!GI24+'3_08'!GI24+'3_09'!GI24,"ND")</f>
        <v>0</v>
      </c>
    </row>
    <row r="25" spans="1:191"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c r="GI25" s="32" t="str">
        <f>IFERROR('3_02'!GI25+'3_03'!GI25+'3_04'!GI25+'3_05'!GI25+'3_06'!GI25+'3_07'!GI25+'3_08'!GI25+'3_09'!GI25,"ND")</f>
        <v>ND</v>
      </c>
    </row>
    <row r="26" spans="1:191"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c r="GI26" s="32" t="str">
        <f>IFERROR('3_02'!GI26+'3_03'!GI26+'3_04'!GI26+'3_05'!GI26+'3_06'!GI26+'3_07'!GI26+'3_08'!GI26+'3_09'!GI26,"ND")</f>
        <v>ND</v>
      </c>
    </row>
    <row r="27" spans="1:191"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c r="GI27" s="32">
        <f>IFERROR('3_02'!GI27+'3_03'!GI27+'3_04'!GI27+'3_05'!GI27+'3_06'!GI27+'3_07'!GI27+'3_08'!GI27+'3_09'!GI27,"ND")</f>
        <v>326499.562851</v>
      </c>
    </row>
    <row r="28" spans="1:191"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c r="GI28" s="32">
        <f>IFERROR('3_02'!GI28+'3_03'!GI28+'3_04'!GI28+'3_05'!GI28+'3_06'!GI28+'3_07'!GI28+'3_08'!GI28+'3_09'!GI28,"ND")</f>
        <v>107871.38116100001</v>
      </c>
    </row>
    <row r="29" spans="1:191"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c r="GI29" s="32" t="str">
        <f>IFERROR('3_02'!GI29+'3_03'!GI29+'3_04'!GI29+'3_05'!GI29+'3_06'!GI29+'3_07'!GI29+'3_08'!GI29+'3_09'!GI29,"ND")</f>
        <v>ND</v>
      </c>
    </row>
    <row r="30" spans="1:191"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c r="GI30" s="32">
        <f>IFERROR('3_02'!GI30+'3_03'!GI30+'3_04'!GI30+'3_05'!GI30+'3_06'!GI30+'3_07'!GI30+'3_08'!GI30+'3_09'!GI30,"ND")</f>
        <v>3200527.879592</v>
      </c>
    </row>
    <row r="31" spans="1:191"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c r="GI31" s="32" t="str">
        <f>IFERROR('3_02'!GI31+'3_03'!GI31+'3_04'!GI31+'3_05'!GI31+'3_06'!GI31+'3_07'!GI31+'3_08'!GI31+'3_09'!GI31,"ND")</f>
        <v>ND</v>
      </c>
    </row>
    <row r="32" spans="1:191"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c r="GI32" s="32">
        <f>IFERROR('3_02'!GI32+'3_03'!GI32+'3_04'!GI32+'3_05'!GI32+'3_06'!GI32+'3_07'!GI32+'3_08'!GI32+'3_09'!GI32,"ND")</f>
        <v>45968.509967999998</v>
      </c>
    </row>
    <row r="33" spans="1:191"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c r="GI33" s="33">
        <f>IFERROR('3_02'!GI33+'3_03'!GI33+'3_04'!GI33+'3_05'!GI33+'3_06'!GI33+'3_07'!GI33+'3_08'!GI33+'3_09'!GI33,"ND")</f>
        <v>56202577.332146004</v>
      </c>
    </row>
    <row r="34" spans="1:191" ht="2.1" customHeight="1">
      <c r="A34" s="22"/>
    </row>
    <row r="35" spans="1:191"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I42"/>
  <sheetViews>
    <sheetView zoomScale="95" zoomScaleNormal="95" workbookViewId="0">
      <pane xSplit="2" ySplit="6" topLeftCell="FS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c r="GI7" s="32">
        <v>199582.53488399999</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c r="GI8" s="32">
        <v>102148.282271</v>
      </c>
    </row>
    <row r="9" spans="1:191"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c r="GI9" s="32">
        <v>1308052.2745370001</v>
      </c>
    </row>
    <row r="10" spans="1:191"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c r="GI10" s="32">
        <v>3558716.462663</v>
      </c>
    </row>
    <row r="11" spans="1:191"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c r="GI11" s="32">
        <v>3336422.4055889999</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c r="GI13" s="32">
        <v>8273499.2620789995</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c r="GI15" s="32">
        <v>1072875.7422499999</v>
      </c>
    </row>
    <row r="16" spans="1:191"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c r="GI16" s="32">
        <v>304105.02192299999</v>
      </c>
    </row>
    <row r="17" spans="2:191"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c r="GI17" s="32">
        <v>2532932.9170610001</v>
      </c>
    </row>
    <row r="18" spans="2:191"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c r="GI20" s="32">
        <v>93545.185742000001</v>
      </c>
    </row>
    <row r="21" spans="2:191"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c r="GI21" s="32">
        <v>4568139.6041550003</v>
      </c>
    </row>
    <row r="22" spans="2:191"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c r="GI22" s="32">
        <v>1752593.050821</v>
      </c>
    </row>
    <row r="23" spans="2:191"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c r="GI27" s="32">
        <v>43702.698479999999</v>
      </c>
    </row>
    <row r="28" spans="2:191"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c r="GI28" s="32">
        <v>687.00781700000005</v>
      </c>
    </row>
    <row r="29" spans="2:191"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c r="GI30" s="32">
        <v>1478708.9975149999</v>
      </c>
    </row>
    <row r="31" spans="2:191"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c r="GI33" s="33">
        <v>28625711.447787002</v>
      </c>
    </row>
    <row r="34" spans="1:191"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I42"/>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c r="GI7" s="32">
        <v>459473.35965300002</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c r="GI8" s="32">
        <v>102741.041568</v>
      </c>
    </row>
    <row r="9" spans="1:191"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c r="GI9" s="32">
        <v>1017218.441141</v>
      </c>
    </row>
    <row r="10" spans="1:191"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c r="GI10" s="32">
        <v>2412726.2626260002</v>
      </c>
    </row>
    <row r="11" spans="1:191"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c r="GI11" s="32">
        <v>3161085.7412959998</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c r="GI13" s="32">
        <v>1262508.791469</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c r="GI15" s="32">
        <v>217605.66308299999</v>
      </c>
    </row>
    <row r="16" spans="1:191"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c r="GI16" s="32">
        <v>255619.39067299999</v>
      </c>
    </row>
    <row r="17" spans="2:191"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c r="GI17" s="32">
        <v>2065219.7644740001</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c r="GI20" s="32">
        <v>37461.301617999998</v>
      </c>
    </row>
    <row r="21" spans="2:191"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c r="GI21" s="32">
        <v>5637815.160565</v>
      </c>
    </row>
    <row r="22" spans="2:191"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c r="GI22" s="32">
        <v>27160.444556999999</v>
      </c>
    </row>
    <row r="23" spans="2:191"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c r="GI27" s="32">
        <v>282796.86437099997</v>
      </c>
    </row>
    <row r="28" spans="2:191"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c r="GI28" s="32">
        <v>107184.37334400001</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c r="GI30" s="32">
        <v>1669894.5959989999</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c r="GI32" s="32">
        <v>38987.941994000001</v>
      </c>
    </row>
    <row r="33" spans="1:191"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c r="GI33" s="33">
        <v>18755499.138431001</v>
      </c>
    </row>
    <row r="34" spans="1:191" ht="2.1" customHeight="1"/>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I66"/>
  <sheetViews>
    <sheetView zoomScale="95" zoomScaleNormal="95" workbookViewId="0">
      <pane xSplit="2" ySplit="6" topLeftCell="FT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1" width="9.7109375" style="22" customWidth="1"/>
    <col min="192" max="16384" width="11.42578125" style="22"/>
  </cols>
  <sheetData>
    <row r="1" spans="1:191"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row>
    <row r="9" spans="1:191"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row>
    <row r="10" spans="1:191"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c r="GI10" s="32">
        <v>2087.7616560000001</v>
      </c>
    </row>
    <row r="11" spans="1:191"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c r="GI11" s="32">
        <v>3601.7505689999998</v>
      </c>
    </row>
    <row r="12" spans="1:191"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row>
    <row r="16" spans="1:191"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row>
    <row r="17" spans="2:191"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row>
    <row r="18" spans="2:191"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row>
    <row r="21" spans="2:191"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c r="GI21" s="32">
        <v>444.878355</v>
      </c>
    </row>
    <row r="22" spans="2:191"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row>
    <row r="23" spans="2:191"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row>
    <row r="31" spans="2:191"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row>
    <row r="33" spans="1:191"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c r="GI33" s="33">
        <v>6134.3905800000002</v>
      </c>
    </row>
    <row r="34" spans="1:191" ht="2.1" customHeight="1">
      <c r="BN34" s="34"/>
      <c r="BO34" s="34"/>
    </row>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I42"/>
  <sheetViews>
    <sheetView zoomScale="95" zoomScaleNormal="95" workbookViewId="0">
      <pane xSplit="2" ySplit="6" topLeftCell="FQ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0.7109375" style="22" customWidth="1"/>
    <col min="2" max="2" width="28.7109375" style="22" customWidth="1"/>
    <col min="3" max="191" width="9.7109375" style="22" customWidth="1"/>
    <col min="192" max="16384" width="11.42578125" style="22"/>
  </cols>
  <sheetData>
    <row r="1" spans="1:191"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row>
    <row r="2" spans="1:191"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row>
    <row r="3" spans="1:191"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row>
    <row r="4" spans="1:191"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row>
    <row r="5" spans="1:191"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row>
    <row r="6" spans="1:191"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row>
    <row r="7" spans="1:191"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c r="GI7" s="32">
        <v>414092.53389800002</v>
      </c>
    </row>
    <row r="8" spans="1:191"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c r="GI8" s="32">
        <v>22306.770376</v>
      </c>
    </row>
    <row r="9" spans="1:191"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c r="GI9" s="32">
        <v>66206.135806000006</v>
      </c>
    </row>
    <row r="10" spans="1:191"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c r="GI10" s="32">
        <v>1553982.2225639999</v>
      </c>
    </row>
    <row r="11" spans="1:191"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c r="GI11" s="32">
        <v>1069459.4098650001</v>
      </c>
    </row>
    <row r="12" spans="1:191"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row>
    <row r="13" spans="1:191"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c r="GI13" s="32">
        <v>3759843.3897000002</v>
      </c>
    </row>
    <row r="14" spans="1:191"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row>
    <row r="15" spans="1:191"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c r="GI15" s="32">
        <v>265806.99939200003</v>
      </c>
    </row>
    <row r="16" spans="1:191"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c r="GI16" s="32">
        <v>4151.7247859999998</v>
      </c>
    </row>
    <row r="17" spans="2:191"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c r="GI17" s="32">
        <v>59709.525369000003</v>
      </c>
    </row>
    <row r="18" spans="2:191"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row>
    <row r="19" spans="2:191"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row>
    <row r="20" spans="2:191"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c r="GI20" s="32">
        <v>8347.9762969999992</v>
      </c>
    </row>
    <row r="21" spans="2:191"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c r="GI21" s="32">
        <v>5412.4778509999996</v>
      </c>
    </row>
    <row r="22" spans="2:191"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c r="GI22" s="32">
        <v>164228.60860800001</v>
      </c>
    </row>
    <row r="23" spans="2:191"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row>
    <row r="24" spans="2:191"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row>
    <row r="25" spans="2:191"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row>
    <row r="26" spans="2:191"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row>
    <row r="27" spans="2:191"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c r="GI27" s="32">
        <v>0</v>
      </c>
    </row>
    <row r="28" spans="2:191"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row>
    <row r="29" spans="2:191"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row>
    <row r="30" spans="2:191"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c r="GI30" s="32">
        <v>0</v>
      </c>
    </row>
    <row r="31" spans="2:191"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row>
    <row r="32" spans="2:191"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c r="GI32" s="32">
        <v>6980.5679739999996</v>
      </c>
    </row>
    <row r="33" spans="1:191"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c r="GI33" s="33">
        <v>7400528.3424860006</v>
      </c>
    </row>
    <row r="35" spans="1:19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row>
    <row r="36" spans="1:191"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row>
    <row r="39" spans="1:191">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row>
    <row r="40" spans="1:191">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row>
    <row r="41" spans="1:191">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row>
    <row r="42" spans="1:19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Juan Pablo Cova M.</cp:lastModifiedBy>
  <cp:lastPrinted>2021-04-22T22:35:28Z</cp:lastPrinted>
  <dcterms:created xsi:type="dcterms:W3CDTF">2013-04-29T13:45:37Z</dcterms:created>
  <dcterms:modified xsi:type="dcterms:W3CDTF">2023-11-22T19:28:01Z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