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2FA45CE0-ABF4-48BF-8465-3706104A80E5}" xr6:coauthVersionLast="47" xr6:coauthVersionMax="47" xr10:uidLastSave="{00000000-0000-0000-0000-000000000000}"/>
  <bookViews>
    <workbookView xWindow="-120" yWindow="-120" windowWidth="29040" windowHeight="15840" tabRatio="784" firstSheet="1" activeTab="13"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'1_01'!$FU$2:$GG$37</definedName>
    <definedName name="_xlnm.Print_Area" localSheetId="5">'1_02'!$FU$2:$GG$37</definedName>
    <definedName name="_xlnm.Print_Area" localSheetId="6">'1_03'!$FU$2:$GG$37</definedName>
    <definedName name="_xlnm.Print_Area" localSheetId="7">'1_04'!$FU$2:$GG$37</definedName>
    <definedName name="_xlnm.Print_Area" localSheetId="8">'1_05'!$FU$2:$GG$37</definedName>
    <definedName name="_xlnm.Print_Area" localSheetId="9">'1_06'!$FU$2:$GG$37</definedName>
    <definedName name="_xlnm.Print_Area" localSheetId="10">'1_07'!$FU$2:$GG$37</definedName>
    <definedName name="_xlnm.Print_Area" localSheetId="11">'1_08'!$FU$2:$GG$37</definedName>
    <definedName name="_xlnm.Print_Area" localSheetId="12">'1_09'!$FU$2:$GG$37</definedName>
    <definedName name="_xlnm.Print_Area" localSheetId="13">'1_10'!$FU$2:$GG$37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G33" i="8" l="1"/>
  <c r="GG14" i="7"/>
  <c r="GG20" i="41"/>
  <c r="GG22" i="7"/>
  <c r="GG28" i="41"/>
  <c r="GG30" i="7"/>
  <c r="GG9" i="7"/>
  <c r="GG11" i="7"/>
  <c r="GG17" i="7"/>
  <c r="GG19" i="7"/>
  <c r="GG25" i="7"/>
  <c r="GG27" i="7"/>
  <c r="GG7" i="7"/>
  <c r="GG13" i="7"/>
  <c r="GG15" i="7"/>
  <c r="GG21" i="7"/>
  <c r="GG23" i="7"/>
  <c r="GG29" i="7"/>
  <c r="GG31" i="7"/>
  <c r="GG10" i="41"/>
  <c r="GG18" i="41"/>
  <c r="GG26" i="41"/>
  <c r="GG7" i="41"/>
  <c r="GG8" i="41"/>
  <c r="GG9" i="41"/>
  <c r="GG11" i="41"/>
  <c r="GG13" i="41"/>
  <c r="GG15" i="41"/>
  <c r="GG16" i="41"/>
  <c r="GG17" i="41"/>
  <c r="GG19" i="41"/>
  <c r="GG21" i="41"/>
  <c r="GG23" i="41"/>
  <c r="GG24" i="41"/>
  <c r="GG25" i="41"/>
  <c r="GG27" i="41"/>
  <c r="GG29" i="41"/>
  <c r="GG31" i="41"/>
  <c r="GG32" i="41"/>
  <c r="GG33" i="35"/>
  <c r="GG33" i="37"/>
  <c r="GG8" i="7"/>
  <c r="GG10" i="7"/>
  <c r="GG12" i="7"/>
  <c r="GG16" i="7"/>
  <c r="GG18" i="7"/>
  <c r="GG20" i="7"/>
  <c r="GG24" i="7"/>
  <c r="GG26" i="7"/>
  <c r="GG28" i="7"/>
  <c r="GG32" i="7"/>
  <c r="GF14" i="41"/>
  <c r="GF20" i="41"/>
  <c r="GF22" i="7"/>
  <c r="GF28" i="41"/>
  <c r="GF30" i="7"/>
  <c r="GF10" i="7"/>
  <c r="GF12" i="7"/>
  <c r="GF18" i="7"/>
  <c r="GF8" i="7"/>
  <c r="GF32" i="7"/>
  <c r="GF7" i="41"/>
  <c r="GF13" i="41"/>
  <c r="GF15" i="41"/>
  <c r="GF19" i="7"/>
  <c r="GF31" i="41"/>
  <c r="GF8" i="41"/>
  <c r="GF9" i="41"/>
  <c r="GF10" i="41"/>
  <c r="GF11" i="41"/>
  <c r="GF12" i="41"/>
  <c r="GF16" i="41"/>
  <c r="GF17" i="41"/>
  <c r="GF32" i="41"/>
  <c r="GF33" i="35"/>
  <c r="GF33" i="37"/>
  <c r="GF7" i="7"/>
  <c r="GF15" i="7"/>
  <c r="GF17" i="7"/>
  <c r="GF31" i="7"/>
  <c r="GE8" i="41"/>
  <c r="GE9" i="41"/>
  <c r="GE10" i="41"/>
  <c r="GE22" i="41"/>
  <c r="GE30" i="41"/>
  <c r="GE32" i="41"/>
  <c r="GE7" i="7"/>
  <c r="GE31" i="7"/>
  <c r="GE7" i="41"/>
  <c r="GE8" i="7"/>
  <c r="GE13" i="7"/>
  <c r="GE15" i="41"/>
  <c r="GE16" i="41"/>
  <c r="GE31" i="41"/>
  <c r="GE32" i="7"/>
  <c r="GE17" i="41"/>
  <c r="GE33" i="35"/>
  <c r="GE33" i="37"/>
  <c r="GD7" i="41"/>
  <c r="GD10" i="41"/>
  <c r="GD11" i="41"/>
  <c r="GD17" i="41"/>
  <c r="GD26" i="41"/>
  <c r="GD27" i="41"/>
  <c r="GD14" i="7"/>
  <c r="GD16" i="41"/>
  <c r="GD12" i="41"/>
  <c r="GD33" i="35"/>
  <c r="GD33" i="37"/>
  <c r="GC14" i="41"/>
  <c r="GC18" i="41"/>
  <c r="GC20" i="41"/>
  <c r="GC21" i="41"/>
  <c r="GC23" i="41"/>
  <c r="GC24" i="41"/>
  <c r="GC19" i="41"/>
  <c r="GC33" i="35"/>
  <c r="GC33" i="37"/>
  <c r="GB10" i="41"/>
  <c r="GB26" i="41"/>
  <c r="GB27" i="41"/>
  <c r="GB28" i="41"/>
  <c r="GB30" i="41"/>
  <c r="GB31" i="41"/>
  <c r="GB7" i="7"/>
  <c r="GB8" i="7"/>
  <c r="GB8" i="41"/>
  <c r="GB10" i="7"/>
  <c r="GB13" i="7"/>
  <c r="GB14" i="7"/>
  <c r="GB14" i="41"/>
  <c r="GB13" i="41"/>
  <c r="GB16" i="41"/>
  <c r="GB23" i="41"/>
  <c r="GB24" i="41"/>
  <c r="GB33" i="35"/>
  <c r="GB33" i="37"/>
  <c r="GA7" i="41"/>
  <c r="GA20" i="41"/>
  <c r="GA31" i="41"/>
  <c r="GA32" i="41"/>
  <c r="GA13" i="41"/>
  <c r="GA33" i="35"/>
  <c r="GA33" i="37"/>
  <c r="FZ33" i="37"/>
  <c r="FZ33" i="35"/>
  <c r="FZ15" i="41"/>
  <c r="FZ17" i="7"/>
  <c r="FZ17" i="41"/>
  <c r="FZ25" i="41"/>
  <c r="FZ19" i="7"/>
  <c r="FY8" i="41"/>
  <c r="FY12" i="41"/>
  <c r="FY13" i="41"/>
  <c r="FY15" i="41"/>
  <c r="FY18" i="41"/>
  <c r="FY20" i="41"/>
  <c r="FY20" i="7"/>
  <c r="FY21" i="7"/>
  <c r="FY22" i="41"/>
  <c r="FY32" i="41"/>
  <c r="FY11" i="41"/>
  <c r="FY33" i="35"/>
  <c r="FY33" i="37"/>
  <c r="FU28" i="41"/>
  <c r="FX27" i="41"/>
  <c r="FP27" i="41"/>
  <c r="FV26" i="41"/>
  <c r="FX24" i="41"/>
  <c r="FW22" i="7"/>
  <c r="FW21" i="41"/>
  <c r="FX20" i="41"/>
  <c r="FW20" i="7"/>
  <c r="FO20" i="7"/>
  <c r="FQ19" i="7"/>
  <c r="FX18" i="7"/>
  <c r="FW18" i="41"/>
  <c r="FQ18" i="41"/>
  <c r="FW16" i="41"/>
  <c r="FO16" i="41"/>
  <c r="FX15" i="7"/>
  <c r="FX15" i="41"/>
  <c r="FW15" i="41"/>
  <c r="FP15" i="41"/>
  <c r="FO15" i="7"/>
  <c r="FV14" i="7"/>
  <c r="FW13" i="41"/>
  <c r="FU12" i="7"/>
  <c r="FO12" i="41"/>
  <c r="FV11" i="7"/>
  <c r="FS11" i="41"/>
  <c r="FP11" i="41"/>
  <c r="FT9" i="41"/>
  <c r="FX8" i="41"/>
  <c r="FS8" i="41"/>
  <c r="FX7" i="41"/>
  <c r="FY12" i="7"/>
  <c r="FY19" i="41"/>
  <c r="FS31" i="7"/>
  <c r="FP30" i="7"/>
  <c r="FW24" i="7"/>
  <c r="FP23" i="7"/>
  <c r="FU21" i="41"/>
  <c r="FR18" i="41"/>
  <c r="FQ16" i="7"/>
  <c r="FU32" i="41"/>
  <c r="FV30" i="7"/>
  <c r="FP30" i="41"/>
  <c r="FQ29" i="41"/>
  <c r="FX26" i="41"/>
  <c r="FW26" i="41"/>
  <c r="FU26" i="41"/>
  <c r="FT26" i="41"/>
  <c r="FS26" i="7"/>
  <c r="FR23" i="41"/>
  <c r="FP23" i="41"/>
  <c r="FO23" i="41"/>
  <c r="FW22" i="41"/>
  <c r="FU22" i="41"/>
  <c r="FP20" i="41"/>
  <c r="FS19" i="41"/>
  <c r="FT18" i="7"/>
  <c r="FW17" i="41"/>
  <c r="FP14" i="41"/>
  <c r="FT13" i="41"/>
  <c r="FX11" i="7"/>
  <c r="FO11" i="41"/>
  <c r="FW10" i="41"/>
  <c r="FT10" i="7"/>
  <c r="FW9" i="41"/>
  <c r="FS7" i="41"/>
  <c r="FV32" i="41"/>
  <c r="FS32" i="41"/>
  <c r="FX30" i="41"/>
  <c r="FU30" i="41"/>
  <c r="FP29" i="41"/>
  <c r="FV28" i="41"/>
  <c r="FT28" i="41"/>
  <c r="FW25" i="41"/>
  <c r="FQ21" i="41"/>
  <c r="FP21" i="7"/>
  <c r="FR19" i="41"/>
  <c r="FO18" i="41"/>
  <c r="FU17" i="41"/>
  <c r="FV16" i="41"/>
  <c r="FQ16" i="41"/>
  <c r="FO15" i="41"/>
  <c r="FX14" i="41"/>
  <c r="FV9" i="41"/>
  <c r="FU9" i="41"/>
  <c r="FU8" i="41"/>
  <c r="FT33" i="37"/>
  <c r="FS33" i="37"/>
  <c r="FV33" i="37"/>
  <c r="FX33" i="37"/>
  <c r="FU33" i="37"/>
  <c r="FR33" i="37"/>
  <c r="FP33" i="37"/>
  <c r="FO33" i="37"/>
  <c r="FW33" i="37"/>
  <c r="FQ33" i="37"/>
  <c r="FR33" i="35"/>
  <c r="FX33" i="35"/>
  <c r="FQ33" i="35"/>
  <c r="FP33" i="35"/>
  <c r="FW33" i="35"/>
  <c r="FV33" i="35"/>
  <c r="FU33" i="35"/>
  <c r="FO33" i="35"/>
  <c r="FT33" i="35"/>
  <c r="FS33" i="35"/>
  <c r="FX17" i="41"/>
  <c r="FW24" i="41"/>
  <c r="FW7" i="41"/>
  <c r="FR31" i="41"/>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S26" i="41"/>
  <c r="FU16" i="41"/>
  <c r="FQ26" i="41"/>
  <c r="FQ12" i="41"/>
  <c r="FS28" i="41"/>
  <c r="FT7" i="41"/>
  <c r="FO32" i="41"/>
  <c r="FZ7" i="41"/>
  <c r="FZ28" i="41"/>
  <c r="GG33" i="7" l="1"/>
  <c r="GG33" i="41"/>
  <c r="GG30" i="41"/>
  <c r="GG22" i="41"/>
  <c r="GG14" i="41"/>
  <c r="GG12" i="41"/>
  <c r="FT8" i="41"/>
  <c r="FV11" i="41"/>
  <c r="FP12" i="41"/>
  <c r="FW15" i="7"/>
  <c r="FT22" i="41"/>
  <c r="FR28" i="41"/>
  <c r="FY14" i="7"/>
  <c r="GA33" i="8"/>
  <c r="GA33" i="41" s="1"/>
  <c r="GD9" i="41"/>
  <c r="FQ23" i="41"/>
  <c r="FW13" i="7"/>
  <c r="FS21" i="41"/>
  <c r="FQ27" i="7"/>
  <c r="FP8" i="7"/>
  <c r="FX10" i="41"/>
  <c r="FX18" i="41"/>
  <c r="FV30" i="41"/>
  <c r="FZ27" i="41"/>
  <c r="GA13" i="7"/>
  <c r="GA8" i="7"/>
  <c r="GB22" i="7"/>
  <c r="GC22" i="41"/>
  <c r="GD15" i="41"/>
  <c r="GD8" i="41"/>
  <c r="GF11" i="7"/>
  <c r="GF29" i="7"/>
  <c r="GF21" i="7"/>
  <c r="FP15" i="7"/>
  <c r="FS20" i="41"/>
  <c r="FU26" i="7"/>
  <c r="FO9" i="7"/>
  <c r="FQ29" i="7"/>
  <c r="FO30" i="7"/>
  <c r="FR16" i="41"/>
  <c r="FP18" i="7"/>
  <c r="FT19" i="41"/>
  <c r="FQ27" i="41"/>
  <c r="FY22" i="7"/>
  <c r="FY30" i="41"/>
  <c r="FZ8" i="7"/>
  <c r="GF33" i="8"/>
  <c r="FP32" i="41"/>
  <c r="FY31" i="41"/>
  <c r="FY29" i="41"/>
  <c r="FY17" i="41"/>
  <c r="FZ9" i="41"/>
  <c r="GB7" i="41"/>
  <c r="GC13" i="41"/>
  <c r="GD13" i="7"/>
  <c r="GE20" i="7"/>
  <c r="GE12" i="7"/>
  <c r="GE15" i="7"/>
  <c r="GE29" i="41"/>
  <c r="GF20" i="7"/>
  <c r="GF27" i="7"/>
  <c r="GF19" i="41"/>
  <c r="FP14" i="7"/>
  <c r="FT15" i="41"/>
  <c r="FW7" i="7"/>
  <c r="FX13" i="41"/>
  <c r="FR16" i="7"/>
  <c r="FU18" i="41"/>
  <c r="FT21" i="41"/>
  <c r="FO9" i="41"/>
  <c r="FT12" i="41"/>
  <c r="FR30" i="7"/>
  <c r="FY28" i="41"/>
  <c r="GD12" i="7"/>
  <c r="GE19" i="7"/>
  <c r="GE11" i="7"/>
  <c r="GE18" i="7"/>
  <c r="GF26" i="41"/>
  <c r="GF18" i="41"/>
  <c r="FP9" i="7"/>
  <c r="FO21" i="41"/>
  <c r="FT32" i="41"/>
  <c r="FX22" i="7"/>
  <c r="FT13" i="7"/>
  <c r="FS19" i="7"/>
  <c r="FP9" i="41"/>
  <c r="FR14" i="41"/>
  <c r="FX14" i="7"/>
  <c r="FU15" i="41"/>
  <c r="FS18" i="41"/>
  <c r="FR24" i="41"/>
  <c r="FP26" i="41"/>
  <c r="FO28" i="41"/>
  <c r="FR30" i="41"/>
  <c r="FY18" i="7"/>
  <c r="FY27" i="41"/>
  <c r="FZ31" i="41"/>
  <c r="FZ23" i="41"/>
  <c r="FZ7" i="7"/>
  <c r="GA11" i="7"/>
  <c r="GB12" i="41"/>
  <c r="GD11" i="7"/>
  <c r="GE10" i="7"/>
  <c r="GE17" i="7"/>
  <c r="GF16" i="7"/>
  <c r="GF25" i="41"/>
  <c r="FS12" i="41"/>
  <c r="FU16" i="7"/>
  <c r="FU10" i="41"/>
  <c r="FS14" i="41"/>
  <c r="FW18" i="7"/>
  <c r="FS24" i="7"/>
  <c r="FS30" i="41"/>
  <c r="FY14" i="41"/>
  <c r="FZ29" i="41"/>
  <c r="FZ22" i="41"/>
  <c r="GB11" i="7"/>
  <c r="GC25" i="41"/>
  <c r="GE9" i="7"/>
  <c r="GE16" i="7"/>
  <c r="GF14" i="7"/>
  <c r="GF24" i="7"/>
  <c r="GF9" i="7"/>
  <c r="GF13" i="7"/>
  <c r="GF23" i="7"/>
  <c r="GF33" i="7"/>
  <c r="GF33" i="41"/>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3" i="7" s="1"/>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R33" i="41"/>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A33" i="7" l="1"/>
  <c r="FX33" i="41"/>
  <c r="GE33" i="7"/>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<sst xmlns="http://schemas.openxmlformats.org/spreadsheetml/2006/main" count="10616" uniqueCount="230">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</sst>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C74F429B-6902-42A7-9DD1-7952DAC2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256905</xdr:colOff>
      <xdr:row>3</xdr:row>
      <xdr:rowOff>20052</xdr:rowOff>
    </xdr:to>
    <xdr:pic>
      <xdr:nvPicPr>
        <xdr:cNvPr id="3" name="Imagen 2">
          <a:extLst>
            <a:ext uri="{FF2B5EF4-FFF2-40B4-BE49-F238E27FC236}">
              <a16:creationId xmlns:a16="http://schemas.microsoft.com/office/drawing/2014/main" id="{F13BD349-5129-4B4C-8CC0-CA6C726C0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27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20051</xdr:rowOff>
    </xdr:to>
    <xdr:pic>
      <xdr:nvPicPr>
        <xdr:cNvPr id="3" name="Imagen 2">
          <a:extLst>
            <a:ext uri="{FF2B5EF4-FFF2-40B4-BE49-F238E27FC236}">
              <a16:creationId xmlns:a16="http://schemas.microsoft.com/office/drawing/2014/main" id="{B89476DB-74F4-4B7D-947E-C910DC91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78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2CAE9F08-E792-465C-9616-20C139240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1C004FAA-4F67-4009-A051-EF1BCEDC9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D3FF206F-ABF4-49E7-B6AA-181018A5C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5669F5DE-6A71-4B5C-817A-D56BF130A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F64FFF61-9124-476C-9747-858498879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CD9052B-5F38-4AD8-8C36-F4E5D400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FFBD1EB-7D89-4C0C-8AD9-A69A7405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G38"/>
  <sheetViews>
    <sheetView zoomScale="95" zoomScaleNormal="95" workbookViewId="0">
      <pane xSplit="2" ySplit="6" topLeftCell="FP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14.25"/>
  <cols>
    <col min="1" max="1" width="12.5703125" style="28" customWidth="1"/>
    <col min="2" max="2" width="28.7109375" style="28" customWidth="1"/>
    <col min="3" max="166" width="9.7109375" style="28" customWidth="1"/>
    <col min="167" max="189" width="10.85546875" style="28" customWidth="1"/>
    <col min="190" max="16384" width="11.42578125" style="28"/>
  </cols>
  <sheetData>
    <row r="1" spans="1:189">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9"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9"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9"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c r="GG7" s="25">
        <f>IFERROR('1_02'!GG7+'1_05'!GG7,"ND")</f>
        <v>6485182.574519</v>
      </c>
    </row>
    <row r="8" spans="1:18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c r="GG8" s="25">
        <f>IFERROR('1_02'!GG8+'1_05'!GG8,"ND")</f>
        <v>1942422.8092360001</v>
      </c>
    </row>
    <row r="9" spans="1:189"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c r="GG9" s="25">
        <f>IFERROR('1_02'!GG9+'1_05'!GG9,"ND")</f>
        <v>3266526.9089919999</v>
      </c>
    </row>
    <row r="10" spans="1:189"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c r="GG10" s="25">
        <f>IFERROR('1_02'!GG10+'1_05'!GG10,"ND")</f>
        <v>23039200.860327002</v>
      </c>
    </row>
    <row r="11" spans="1:189"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c r="GG11" s="25">
        <f>IFERROR('1_02'!GG11+'1_05'!GG11,"ND")</f>
        <v>21165120.199965</v>
      </c>
    </row>
    <row r="12" spans="1:189"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c r="GG12" s="25" t="str">
        <f>IFERROR('1_02'!GG12+'1_05'!GG12,"ND")</f>
        <v>ND</v>
      </c>
    </row>
    <row r="13" spans="1:189"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c r="GG13" s="49">
        <f>IFERROR('1_02'!GG13+'1_05'!GG13,"ND")</f>
        <v>18303636.079712</v>
      </c>
    </row>
    <row r="14" spans="1:189"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c r="GG14" s="25" t="str">
        <f>IFERROR('1_02'!GG14+'1_05'!GG14,"ND")</f>
        <v>ND</v>
      </c>
    </row>
    <row r="15" spans="1:189"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c r="GG15" s="25">
        <f>IFERROR('1_02'!GG15+'1_05'!GG15,"ND")</f>
        <v>21661.511446</v>
      </c>
    </row>
    <row r="16" spans="1:189"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c r="GG16" s="25">
        <f>IFERROR('1_02'!GG16+'1_05'!GG16,"ND")</f>
        <v>2652115.2006720002</v>
      </c>
    </row>
    <row r="17" spans="2:189"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c r="GG17" s="25">
        <f>IFERROR('1_02'!GG17+'1_05'!GG17,"ND")</f>
        <v>14081671.344671</v>
      </c>
    </row>
    <row r="18" spans="2:189"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c r="GG18" s="25" t="str">
        <f>IFERROR('1_02'!GG18+'1_05'!GG18,"ND")</f>
        <v>ND</v>
      </c>
    </row>
    <row r="19" spans="2:18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c r="GG19" s="25" t="str">
        <f>IFERROR('1_02'!GG19+'1_05'!GG19,"ND")</f>
        <v>ND</v>
      </c>
    </row>
    <row r="20" spans="2:189"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c r="GG20" s="25">
        <f>IFERROR('1_02'!GG20+'1_05'!GG20,"ND")</f>
        <v>143.83342300000001</v>
      </c>
    </row>
    <row r="21" spans="2:189"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c r="GG21" s="25">
        <f>IFERROR('1_02'!GG21+'1_05'!GG21,"ND")</f>
        <v>20148979.802604001</v>
      </c>
    </row>
    <row r="22" spans="2:189"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c r="GG22" s="25">
        <f>IFERROR('1_02'!GG22+'1_05'!GG22,"ND")</f>
        <v>6196576.097232</v>
      </c>
    </row>
    <row r="23" spans="2:189"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c r="GG23" s="25" t="str">
        <f>IFERROR('1_02'!GG23+'1_05'!GG23,"ND")</f>
        <v>ND</v>
      </c>
    </row>
    <row r="24" spans="2:189"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c r="GG24" s="25">
        <f>IFERROR('1_02'!GG24+'1_05'!GG24,"ND")</f>
        <v>224043.884322</v>
      </c>
    </row>
    <row r="25" spans="2:18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c r="GG25" s="25" t="str">
        <f>IFERROR('1_02'!GG25+'1_05'!GG25,"ND")</f>
        <v>ND</v>
      </c>
    </row>
    <row r="26" spans="2:189"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c r="GG26" s="25" t="str">
        <f>IFERROR('1_02'!GG26+'1_05'!GG26,"ND")</f>
        <v>ND</v>
      </c>
    </row>
    <row r="27" spans="2:189"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c r="GG27" s="25">
        <f>IFERROR('1_02'!GG27+'1_05'!GG27,"ND")</f>
        <v>293533.50479400001</v>
      </c>
    </row>
    <row r="28" spans="2:189"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c r="GG28" s="25">
        <f>IFERROR('1_02'!GG28+'1_05'!GG28,"ND")</f>
        <v>44360.399522</v>
      </c>
    </row>
    <row r="29" spans="2:189"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c r="GG29" s="25" t="str">
        <f>IFERROR('1_02'!GG29+'1_05'!GG29,"ND")</f>
        <v>ND</v>
      </c>
    </row>
    <row r="30" spans="2:189"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c r="GG30" s="25">
        <f>IFERROR('1_02'!GG30+'1_05'!GG30,"ND")</f>
        <v>17273350.119858999</v>
      </c>
    </row>
    <row r="31" spans="2:189"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c r="GG31" s="25" t="str">
        <f>IFERROR('1_02'!GG31+'1_05'!GG31,"ND")</f>
        <v>ND</v>
      </c>
    </row>
    <row r="32" spans="2:18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c r="GG32" s="25">
        <f>IFERROR('1_02'!GG32+'1_05'!GG32,"ND")</f>
        <v>8476.8450090000006</v>
      </c>
    </row>
    <row r="33" spans="2:189"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c r="GG33" s="26">
        <f>IFERROR('1_02'!GG33+'1_05'!GG33,"ND")</f>
        <v>135147001.97630501</v>
      </c>
    </row>
    <row r="34" spans="2:189" s="14" customFormat="1" ht="2.1" customHeight="1"/>
    <row r="35" spans="2:18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89"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G39"/>
  <sheetViews>
    <sheetView zoomScale="95" zoomScaleNormal="95" workbookViewId="0">
      <pane xSplit="2" ySplit="6" topLeftCell="FS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9"/>
  <cols>
    <col min="1" max="1" width="12.5703125" style="14" customWidth="1"/>
    <col min="2" max="2" width="28.7109375" style="14" customWidth="1"/>
    <col min="3" max="166" width="9.7109375" style="14" customWidth="1"/>
    <col min="167" max="189" width="10.85546875" style="14" customWidth="1"/>
    <col min="190" max="16384" width="11.42578125" style="14"/>
  </cols>
  <sheetData>
    <row r="1" spans="1:189"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9"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9"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9"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c r="GG7" s="25">
        <v>6493467.8091179999</v>
      </c>
    </row>
    <row r="8" spans="1:18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c r="GG8" s="25">
        <v>1427227.0151869999</v>
      </c>
    </row>
    <row r="9" spans="1:189"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c r="GG9" s="25">
        <v>4116999.6856149998</v>
      </c>
    </row>
    <row r="10" spans="1:189"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c r="GG10" s="25">
        <v>31489143.254978999</v>
      </c>
    </row>
    <row r="11" spans="1:189"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c r="GG11" s="25">
        <v>25400606.823872</v>
      </c>
    </row>
    <row r="12" spans="1:189"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row>
    <row r="13" spans="1:189"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c r="GG13" s="49">
        <v>30627595.325289</v>
      </c>
    </row>
    <row r="14" spans="1:189"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row>
    <row r="15" spans="1:189"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c r="GG15" s="25">
        <v>1554504.231963</v>
      </c>
    </row>
    <row r="16" spans="1:189"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c r="GG16" s="25">
        <v>2617125.130746</v>
      </c>
    </row>
    <row r="17" spans="2:189"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c r="GG17" s="25">
        <v>18421191.907446999</v>
      </c>
    </row>
    <row r="18" spans="2:189"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row>
    <row r="19" spans="2:18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row>
    <row r="20" spans="2:189"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c r="GG20" s="25">
        <v>90812.676676999996</v>
      </c>
    </row>
    <row r="21" spans="2:189"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c r="GG21" s="25">
        <v>34303558.0097</v>
      </c>
    </row>
    <row r="22" spans="2:189"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c r="GG22" s="25">
        <v>6197691.1205620002</v>
      </c>
    </row>
    <row r="23" spans="2:189"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row>
    <row r="24" spans="2:18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c r="GG24" s="25">
        <v>126251.49890399999</v>
      </c>
    </row>
    <row r="25" spans="2:189"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row>
    <row r="26" spans="2:18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row>
    <row r="27" spans="2:189"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c r="GG27" s="25">
        <v>138795.621778</v>
      </c>
    </row>
    <row r="28" spans="2:189"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c r="GG28" s="25">
        <v>44360.399522</v>
      </c>
    </row>
    <row r="29" spans="2:189"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row>
    <row r="30" spans="2:189"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c r="GG30" s="25">
        <v>26130331.941388998</v>
      </c>
    </row>
    <row r="31" spans="2:189"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row>
    <row r="32" spans="2:18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c r="GG32" s="25">
        <v>8023.4686110000002</v>
      </c>
    </row>
    <row r="33" spans="2:189"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c r="GG33" s="26">
        <v>189187685.921359</v>
      </c>
    </row>
    <row r="34" spans="2:189" ht="2.1" customHeight="1"/>
    <row r="35" spans="2:18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9" ht="27">
      <c r="B38" s="44" t="s">
        <v>100</v>
      </c>
    </row>
    <row r="39" spans="2:18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G39"/>
  <sheetViews>
    <sheetView zoomScale="95" zoomScaleNormal="95" workbookViewId="0">
      <pane xSplit="2" ySplit="6" topLeftCell="FP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9"/>
  <cols>
    <col min="1" max="1" width="12.5703125" style="14" customWidth="1"/>
    <col min="2" max="2" width="28.7109375" style="14" customWidth="1"/>
    <col min="3" max="166" width="9.7109375" style="14" customWidth="1"/>
    <col min="167" max="189" width="10.85546875" style="14" customWidth="1"/>
    <col min="190" max="16384" width="11.42578125" style="14"/>
  </cols>
  <sheetData>
    <row r="1" spans="1:18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9"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9"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c r="GG7" s="25">
        <v>602627.22338749235</v>
      </c>
    </row>
    <row r="8" spans="1:18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c r="GG8" s="25">
        <v>274789.43495523068</v>
      </c>
    </row>
    <row r="9" spans="1:189"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c r="GG9" s="25">
        <v>94795.297336958232</v>
      </c>
    </row>
    <row r="10" spans="1:189"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c r="GG10" s="25">
        <v>2494352.3427133234</v>
      </c>
    </row>
    <row r="11" spans="1:189"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c r="GG11" s="25">
        <v>2556203.3664519591</v>
      </c>
    </row>
    <row r="12" spans="1:189"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row>
    <row r="13" spans="1:189"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c r="GG13" s="25">
        <v>3580380.0711368797</v>
      </c>
    </row>
    <row r="14" spans="1:189"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row>
    <row r="15" spans="1:189"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c r="GG15" s="25">
        <v>8.2401280000000003</v>
      </c>
    </row>
    <row r="16" spans="1:189"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c r="GG16" s="25">
        <v>277768.46909393405</v>
      </c>
    </row>
    <row r="17" spans="2:189"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c r="GG17" s="25">
        <v>1593294.9823002054</v>
      </c>
    </row>
    <row r="18" spans="2:189"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row>
    <row r="19" spans="2:18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row>
    <row r="20" spans="2:189"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row>
    <row r="21" spans="2:189"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c r="GG21" s="25">
        <v>1581483.3202145377</v>
      </c>
    </row>
    <row r="22" spans="2:189"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c r="GG22" s="25">
        <v>300775.50584829826</v>
      </c>
    </row>
    <row r="23" spans="2:189"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row>
    <row r="24" spans="2:18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c r="GG24" s="25">
        <v>7853.1720730774396</v>
      </c>
    </row>
    <row r="25" spans="2:189"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row>
    <row r="26" spans="2:18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row>
    <row r="27" spans="2:189"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c r="GG27" s="25">
        <v>47412.044365237372</v>
      </c>
    </row>
    <row r="28" spans="2:189"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row>
    <row r="29" spans="2:189"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row>
    <row r="30" spans="2:189"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c r="GG30" s="25">
        <v>910357.88649907825</v>
      </c>
    </row>
    <row r="31" spans="2:189"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row>
    <row r="32" spans="2:18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row>
    <row r="33" spans="2:189"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c r="GG33" s="68">
        <f t="shared" ref="GG33" si="6">SUM(GG7:GG32)</f>
        <v>14322101.356504211</v>
      </c>
    </row>
    <row r="34" spans="2:189" ht="2.1" customHeight="1"/>
    <row r="35" spans="2:18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89" ht="27">
      <c r="B38" s="44" t="s">
        <v>100</v>
      </c>
    </row>
    <row r="39" spans="2:18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G39"/>
  <sheetViews>
    <sheetView zoomScale="95" zoomScaleNormal="95" workbookViewId="0">
      <pane xSplit="2" ySplit="6" topLeftCell="FP7" activePane="bottomRight" state="frozenSplit"/>
      <selection activeCell="FX19" sqref="FX19"/>
      <selection pane="topRight" activeCell="FX19" sqref="FX19"/>
      <selection pane="bottomLeft" activeCell="FX19" sqref="FX19"/>
      <selection pane="bottomRight" activeCell="GF2" sqref="GF2"/>
    </sheetView>
  </sheetViews>
  <sheetFormatPr baseColWidth="10" defaultColWidth="11.42578125" defaultRowHeight="9"/>
  <cols>
    <col min="1" max="1" width="12.5703125" style="14" customWidth="1"/>
    <col min="2" max="2" width="28.7109375" style="14" customWidth="1"/>
    <col min="3" max="166" width="9.7109375" style="14" customWidth="1"/>
    <col min="167" max="189" width="10.85546875" style="14" customWidth="1"/>
    <col min="190" max="16384" width="11.42578125" style="14"/>
  </cols>
  <sheetData>
    <row r="1" spans="1:18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9"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9"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9"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c r="GG7" s="25">
        <v>1096.1518571910033</v>
      </c>
    </row>
    <row r="8" spans="1:18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c r="GG8" s="25">
        <v>306.03144790176844</v>
      </c>
    </row>
    <row r="9" spans="1:189"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c r="GG9" s="25">
        <v>500.9014095127078</v>
      </c>
    </row>
    <row r="10" spans="1:189"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c r="GG10" s="25">
        <v>4402.7269726746717</v>
      </c>
    </row>
    <row r="11" spans="1:189"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c r="GG11" s="25">
        <v>4846.0161957358905</v>
      </c>
    </row>
    <row r="12" spans="1:189"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row>
    <row r="13" spans="1:189"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c r="GG13" s="49">
        <v>3361.8106622704868</v>
      </c>
    </row>
    <row r="14" spans="1:189"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row>
    <row r="15" spans="1:189"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row>
    <row r="16" spans="1:189"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c r="GG16" s="25">
        <v>290.38187228449942</v>
      </c>
    </row>
    <row r="17" spans="2:189"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c r="GG17" s="25">
        <v>3474.9167687149688</v>
      </c>
    </row>
    <row r="18" spans="2:189"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row>
    <row r="19" spans="2:18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row>
    <row r="20" spans="2:189"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row>
    <row r="21" spans="2:189"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c r="GG21" s="25">
        <v>4211.7605334424525</v>
      </c>
    </row>
    <row r="22" spans="2:189"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c r="GG22" s="25">
        <v>888.33323879131228</v>
      </c>
    </row>
    <row r="23" spans="2:189"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row>
    <row r="24" spans="2:18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c r="GG24" s="25">
        <v>109.71867300082141</v>
      </c>
    </row>
    <row r="25" spans="2:189"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row>
    <row r="26" spans="2:18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row>
    <row r="27" spans="2:189"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c r="GG27" s="25">
        <v>138.01902665370119</v>
      </c>
    </row>
    <row r="28" spans="2:189"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row>
    <row r="29" spans="2:189"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row>
    <row r="30" spans="2:189"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c r="GG30" s="25">
        <v>6650.8089205667757</v>
      </c>
    </row>
    <row r="31" spans="2:189"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row>
    <row r="32" spans="2:18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row>
    <row r="33" spans="2:189"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c r="GG33" s="26">
        <v>30277.57757874106</v>
      </c>
    </row>
    <row r="34" spans="2:189" ht="2.1" customHeight="1"/>
    <row r="35" spans="2:18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89" ht="27">
      <c r="B38" s="44" t="s">
        <v>100</v>
      </c>
    </row>
    <row r="39" spans="2:18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G40"/>
  <sheetViews>
    <sheetView tabSelected="1" zoomScale="95" zoomScaleNormal="95" workbookViewId="0">
      <pane xSplit="2" ySplit="6" topLeftCell="FP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89" width="10.85546875" style="14" customWidth="1"/>
    <col min="190" max="16384" width="11.42578125" style="14"/>
  </cols>
  <sheetData>
    <row r="1" spans="1:18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9"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9"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89"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c r="GG7" s="25">
        <v>116.34352667320475</v>
      </c>
    </row>
    <row r="8" spans="1:18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c r="GG8" s="25">
        <v>9.6062869597052654</v>
      </c>
    </row>
    <row r="9" spans="1:189"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c r="GG9" s="25">
        <v>26.597915982886661</v>
      </c>
    </row>
    <row r="10" spans="1:189"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c r="GG10" s="25">
        <v>1189.9757241909117</v>
      </c>
    </row>
    <row r="11" spans="1:189"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c r="GG11" s="25">
        <v>1634.5179705568053</v>
      </c>
    </row>
    <row r="12" spans="1:189"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row>
    <row r="13" spans="1:189"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c r="GG13" s="49">
        <v>767.48603053370164</v>
      </c>
    </row>
    <row r="14" spans="1:189"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row>
    <row r="15" spans="1:189"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row>
    <row r="16" spans="1:189"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c r="GG16" s="25">
        <v>25.585529062843499</v>
      </c>
    </row>
    <row r="17" spans="2:189"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c r="GG17" s="25">
        <v>751.05318085826616</v>
      </c>
    </row>
    <row r="18" spans="2:189"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row>
    <row r="19" spans="2:189"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row>
    <row r="20" spans="2:189"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row>
    <row r="21" spans="2:189"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c r="GG21" s="25">
        <v>973.01861767999708</v>
      </c>
    </row>
    <row r="22" spans="2:189"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c r="GG22" s="25">
        <v>156.4367739632761</v>
      </c>
    </row>
    <row r="23" spans="2:189"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row>
    <row r="24" spans="2:189"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c r="GG24" s="25">
        <v>41.297590154716829</v>
      </c>
    </row>
    <row r="25" spans="2:189"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row>
    <row r="26" spans="2:189"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row>
    <row r="27" spans="2:189"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c r="GG27" s="25">
        <v>12.488230122831093</v>
      </c>
    </row>
    <row r="28" spans="2:189"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row>
    <row r="29" spans="2:189"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row>
    <row r="30" spans="2:189"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c r="GG30" s="25">
        <v>748.78288152084156</v>
      </c>
    </row>
    <row r="31" spans="2:189"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row>
    <row r="32" spans="2:189"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row>
    <row r="33" spans="2:189"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c r="GG33" s="26">
        <f t="shared" ref="GG33" si="6">SUM(GG7:GG32)</f>
        <v>6453.1902582599869</v>
      </c>
    </row>
    <row r="34" spans="2:189" ht="2.1" customHeight="1"/>
    <row r="35" spans="2:18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89" ht="27">
      <c r="B38" s="44" t="s">
        <v>100</v>
      </c>
    </row>
    <row r="40" spans="2:18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G40"/>
  <sheetViews>
    <sheetView zoomScale="95" zoomScaleNormal="95" workbookViewId="0">
      <pane xSplit="2" ySplit="6" topLeftCell="FN7" activePane="bottomRight" state="frozenSplit"/>
      <selection activeCell="FX38" sqref="FX38"/>
      <selection pane="topRight" activeCell="FX38" sqref="FX38"/>
      <selection pane="bottomLeft" activeCell="FX38" sqref="FX38"/>
      <selection pane="bottomRight" activeCell="FT2" sqref="FT2"/>
    </sheetView>
  </sheetViews>
  <sheetFormatPr baseColWidth="10" defaultColWidth="11.42578125" defaultRowHeight="12.75"/>
  <cols>
    <col min="1" max="1" width="12.5703125" style="2" bestFit="1" customWidth="1"/>
    <col min="2" max="2" width="30.7109375" style="2" customWidth="1"/>
    <col min="3" max="166" width="9.7109375" style="2" customWidth="1"/>
    <col min="167" max="189" width="10.85546875" style="2" customWidth="1"/>
    <col min="190" max="16384" width="11.42578125" style="2"/>
  </cols>
  <sheetData>
    <row r="1" spans="1:189">
      <c r="A1" s="23"/>
      <c r="B1" s="4"/>
    </row>
    <row r="2" spans="1:189"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89"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89"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8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c r="GG7" s="15">
        <f>IFERROR('1_02'!GG7+'1_03'!GG7+'1_04'!GG7+'1_05'!GG7,"ND")</f>
        <v>8452203.1245189998</v>
      </c>
    </row>
    <row r="8" spans="1:18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c r="GG8" s="15">
        <f>IFERROR('1_02'!GG8+'1_03'!GG8+'1_04'!GG8+'1_05'!GG8,"ND")</f>
        <v>1942422.8092360001</v>
      </c>
    </row>
    <row r="9" spans="1:189"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c r="GG9" s="15">
        <f>IFERROR('1_02'!GG9+'1_03'!GG9+'1_04'!GG9+'1_05'!GG9,"ND")</f>
        <v>4766195.0411029998</v>
      </c>
    </row>
    <row r="10" spans="1:189"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c r="GG10" s="15">
        <f>IFERROR('1_02'!GG10+'1_03'!GG10+'1_04'!GG10+'1_05'!GG10,"ND")</f>
        <v>39412844.509705998</v>
      </c>
    </row>
    <row r="11" spans="1:189"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c r="GG11" s="15">
        <f>IFERROR('1_02'!GG11+'1_03'!GG11+'1_04'!GG11+'1_05'!GG11,"ND")</f>
        <v>33786680.240103997</v>
      </c>
    </row>
    <row r="12" spans="1:189"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c r="GG12" s="15" t="str">
        <f>IFERROR('1_02'!GG12+'1_03'!GG12+'1_04'!GG12+'1_05'!GG12,"ND")</f>
        <v>ND</v>
      </c>
    </row>
    <row r="13" spans="1:189"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c r="GG13" s="48">
        <f>IFERROR('1_02'!GG13+'1_03'!GG13+'1_04'!GG13+'1_05'!GG13,"ND")</f>
        <v>34710009.350579001</v>
      </c>
    </row>
    <row r="14" spans="1:189"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c r="GG14" s="15" t="str">
        <f>IFERROR('1_02'!GG14+'1_03'!GG14+'1_04'!GG14+'1_05'!GG14,"ND")</f>
        <v>ND</v>
      </c>
    </row>
    <row r="15" spans="1:189"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c r="GG15" s="15">
        <f>IFERROR('1_02'!GG15+'1_03'!GG15+'1_04'!GG15+'1_05'!GG15,"ND")</f>
        <v>1498915.4129309999</v>
      </c>
    </row>
    <row r="16" spans="1:189"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c r="GG16" s="15">
        <f>IFERROR('1_02'!GG16+'1_03'!GG16+'1_04'!GG16+'1_05'!GG16,"ND")</f>
        <v>2769211.0008790004</v>
      </c>
    </row>
    <row r="17" spans="2:189"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c r="GG17" s="15">
        <f>IFERROR('1_02'!GG17+'1_03'!GG17+'1_04'!GG17+'1_05'!GG17,"ND")</f>
        <v>22863551.277773999</v>
      </c>
    </row>
    <row r="18" spans="2:189"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c r="GG18" s="15" t="str">
        <f>IFERROR('1_02'!GG18+'1_03'!GG18+'1_04'!GG18+'1_05'!GG18,"ND")</f>
        <v>ND</v>
      </c>
    </row>
    <row r="19" spans="2:189"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c r="GG19" s="15" t="str">
        <f>IFERROR('1_02'!GG19+'1_03'!GG19+'1_04'!GG19+'1_05'!GG19,"ND")</f>
        <v>ND</v>
      </c>
    </row>
    <row r="20" spans="2:189"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c r="GG20" s="15">
        <f>IFERROR('1_02'!GG20+'1_03'!GG20+'1_04'!GG20+'1_05'!GG20,"ND")</f>
        <v>90812.67667700001</v>
      </c>
    </row>
    <row r="21" spans="2:189"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c r="GG21" s="15">
        <f>IFERROR('1_02'!GG21+'1_03'!GG21+'1_04'!GG21+'1_05'!GG21,"ND")</f>
        <v>41094599.079942003</v>
      </c>
    </row>
    <row r="22" spans="2:189"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c r="GG22" s="15">
        <f>IFERROR('1_02'!GG22+'1_03'!GG22+'1_04'!GG22+'1_05'!GG22,"ND")</f>
        <v>7687015.4360119998</v>
      </c>
    </row>
    <row r="23" spans="2:189"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c r="GG23" s="15" t="str">
        <f>IFERROR('1_02'!GG23+'1_03'!GG23+'1_04'!GG23+'1_05'!GG23,"ND")</f>
        <v>ND</v>
      </c>
    </row>
    <row r="24" spans="2:189"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c r="GG24" s="15">
        <f>IFERROR('1_02'!GG24+'1_03'!GG24+'1_04'!GG24+'1_05'!GG24,"ND")</f>
        <v>224043.884322</v>
      </c>
    </row>
    <row r="25" spans="2:189"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c r="GG25" s="15" t="str">
        <f>IFERROR('1_02'!GG25+'1_03'!GG25+'1_04'!GG25+'1_05'!GG25,"ND")</f>
        <v>ND</v>
      </c>
    </row>
    <row r="26" spans="2:189"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c r="GG26" s="15" t="str">
        <f>IFERROR('1_02'!GG26+'1_03'!GG26+'1_04'!GG26+'1_05'!GG26,"ND")</f>
        <v>ND</v>
      </c>
    </row>
    <row r="27" spans="2:189"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c r="GG27" s="15">
        <f>IFERROR('1_02'!GG27+'1_03'!GG27+'1_04'!GG27+'1_05'!GG27,"ND")</f>
        <v>293550.61427100003</v>
      </c>
    </row>
    <row r="28" spans="2:189"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c r="GG28" s="15">
        <f>IFERROR('1_02'!GG28+'1_03'!GG28+'1_04'!GG28+'1_05'!GG28,"ND")</f>
        <v>44360.399522</v>
      </c>
    </row>
    <row r="29" spans="2:189"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c r="GG29" s="15" t="str">
        <f>IFERROR('1_02'!GG29+'1_03'!GG29+'1_04'!GG29+'1_05'!GG29,"ND")</f>
        <v>ND</v>
      </c>
    </row>
    <row r="30" spans="2:189"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c r="GG30" s="15">
        <f>IFERROR('1_02'!GG30+'1_03'!GG30+'1_04'!GG30+'1_05'!GG30,"ND")</f>
        <v>33057908.372437999</v>
      </c>
    </row>
    <row r="31" spans="2:189"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c r="GG31" s="15" t="str">
        <f>IFERROR('1_02'!GG31+'1_03'!GG31+'1_04'!GG31+'1_05'!GG31,"ND")</f>
        <v>ND</v>
      </c>
    </row>
    <row r="32" spans="2:189"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c r="GG32" s="15">
        <f>IFERROR('1_02'!GG32+'1_03'!GG32+'1_04'!GG32+'1_05'!GG32,"ND")</f>
        <v>8476.8450090000006</v>
      </c>
    </row>
    <row r="33" spans="2:189"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c r="GG33" s="16">
        <f>IFERROR('1_02'!GG33+'1_03'!GG33+'1_04'!GG33+'1_05'!GG33,"ND")</f>
        <v>232702800.07502398</v>
      </c>
    </row>
    <row r="34" spans="2:189" s="14" customFormat="1" ht="4.5" customHeight="1">
      <c r="DJ34" s="14">
        <v>149268994.252615</v>
      </c>
    </row>
    <row r="35" spans="2:189" s="14" customFormat="1" ht="9">
      <c r="B35" s="51"/>
      <c r="N35" s="17"/>
      <c r="Z35" s="17"/>
      <c r="AL35" s="17"/>
      <c r="AX35" s="17"/>
      <c r="BJ35" s="17"/>
      <c r="BV35" s="17"/>
      <c r="EZ35" s="77"/>
      <c r="FA35" s="77"/>
    </row>
    <row r="36" spans="2:189"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9">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9" ht="27">
      <c r="B38" s="44" t="s">
        <v>100</v>
      </c>
    </row>
    <row r="40" spans="2:189">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G39"/>
  <sheetViews>
    <sheetView zoomScaleNormal="100" workbookViewId="0">
      <pane xSplit="2" ySplit="6" topLeftCell="FS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89" width="10.85546875" style="14" customWidth="1"/>
    <col min="190" max="16384" width="11.42578125" style="14"/>
  </cols>
  <sheetData>
    <row r="1" spans="1:189">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89"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89"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89"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89"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c r="GG7" s="15">
        <v>5974517.4503229996</v>
      </c>
    </row>
    <row r="8" spans="1:189"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c r="GG8" s="15">
        <v>1942422.8092360001</v>
      </c>
    </row>
    <row r="9" spans="1:189"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c r="GG9" s="15">
        <v>3085671.6210599998</v>
      </c>
    </row>
    <row r="10" spans="1:189"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c r="GG10" s="15">
        <v>20583034.288913</v>
      </c>
    </row>
    <row r="11" spans="1:189"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c r="GG11" s="15">
        <v>18949206.744546998</v>
      </c>
    </row>
    <row r="12" spans="1:189"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c r="GG12" s="15" t="s">
        <v>65</v>
      </c>
    </row>
    <row r="13" spans="1:189"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c r="GG13" s="48">
        <v>16858446.441461001</v>
      </c>
    </row>
    <row r="14" spans="1:189"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c r="GG14" s="15" t="s">
        <v>65</v>
      </c>
    </row>
    <row r="15" spans="1:189"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c r="GG15" s="15">
        <v>21661.511446</v>
      </c>
    </row>
    <row r="16" spans="1:189"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c r="GG16" s="15">
        <v>2549469.8803340001</v>
      </c>
    </row>
    <row r="17" spans="2:189"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c r="GG17" s="15">
        <v>12359827.820014</v>
      </c>
    </row>
    <row r="18" spans="2:189"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c r="GG18" s="15" t="s">
        <v>65</v>
      </c>
    </row>
    <row r="19" spans="2:189"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c r="GG19" s="15" t="s">
        <v>65</v>
      </c>
    </row>
    <row r="20" spans="2:189"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c r="GG20" s="15">
        <v>143.83342300000001</v>
      </c>
    </row>
    <row r="21" spans="2:189"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c r="GG21" s="15">
        <v>18181701.086555</v>
      </c>
    </row>
    <row r="22" spans="2:189"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c r="GG22" s="15">
        <v>5913747.6728419997</v>
      </c>
    </row>
    <row r="23" spans="2:189"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row>
    <row r="24" spans="2:189"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c r="GG24" s="15">
        <v>208235.53414800001</v>
      </c>
    </row>
    <row r="25" spans="2:189"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row>
    <row r="26" spans="2:189"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row>
    <row r="27" spans="2:189"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c r="GG27" s="15">
        <v>281519.460013</v>
      </c>
    </row>
    <row r="28" spans="2:189"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c r="GG28" s="15">
        <v>44360.399522</v>
      </c>
    </row>
    <row r="29" spans="2:189"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c r="GG29" s="15" t="s">
        <v>65</v>
      </c>
    </row>
    <row r="30" spans="2:189"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c r="GG30" s="15">
        <v>15400895.677573999</v>
      </c>
    </row>
    <row r="31" spans="2:189"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c r="GG31" s="15" t="s">
        <v>65</v>
      </c>
    </row>
    <row r="32" spans="2:189"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c r="GG32" s="15">
        <v>8023.4686110000002</v>
      </c>
    </row>
    <row r="33" spans="2:189"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c r="GG33" s="16">
        <f t="shared" ref="GG33" si="6">SUM(GG7:GG32)</f>
        <v>122362885.700022</v>
      </c>
    </row>
    <row r="34" spans="2:189" ht="2.1" customHeight="1">
      <c r="BP34" s="14"/>
      <c r="BQ34" s="14"/>
      <c r="BR34" s="14"/>
      <c r="BS34" s="14"/>
      <c r="BT34" s="14"/>
      <c r="BU34" s="14"/>
      <c r="BV34" s="14"/>
    </row>
    <row r="35" spans="2:189"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9"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9" ht="27">
      <c r="B38" s="44" t="s">
        <v>100</v>
      </c>
    </row>
    <row r="39" spans="2:189"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G39"/>
  <sheetViews>
    <sheetView zoomScaleNormal="100" workbookViewId="0">
      <pane xSplit="2" ySplit="6" topLeftCell="FP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15"/>
  <cols>
    <col min="1" max="1" width="12.5703125" style="24" customWidth="1"/>
    <col min="2" max="2" width="28.7109375" style="24" customWidth="1"/>
    <col min="3" max="166" width="9.7109375" style="24" customWidth="1"/>
    <col min="167" max="189" width="10.85546875" style="24" customWidth="1"/>
    <col min="190" max="16384" width="11.42578125" style="24"/>
  </cols>
  <sheetData>
    <row r="1" spans="1:189">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9"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9"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9">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c r="GG7" s="25">
        <v>224445.99080599999</v>
      </c>
    </row>
    <row r="8" spans="1:18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row>
    <row r="9" spans="1:189"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c r="GG9" s="25">
        <v>92221.835720000003</v>
      </c>
    </row>
    <row r="10" spans="1:189"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c r="GG10" s="25">
        <v>4489087.6851279996</v>
      </c>
    </row>
    <row r="11" spans="1:189"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c r="GG11" s="25">
        <v>2420159.4563569999</v>
      </c>
    </row>
    <row r="12" spans="1:189"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row>
    <row r="13" spans="1:189"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c r="GG13" s="49">
        <v>2462615.5101720002</v>
      </c>
    </row>
    <row r="14" spans="1:189"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row>
    <row r="15" spans="1:189"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c r="GG15" s="25">
        <v>849152.73835500004</v>
      </c>
    </row>
    <row r="16" spans="1:189"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c r="GG16" s="25">
        <v>33188.756221000003</v>
      </c>
    </row>
    <row r="17" spans="2:189"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c r="GG17" s="25">
        <v>2218758.0191029999</v>
      </c>
    </row>
    <row r="18" spans="2:189"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row>
    <row r="19" spans="2:18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row>
    <row r="20" spans="2:189"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c r="GG20" s="25">
        <v>74905.571544000006</v>
      </c>
    </row>
    <row r="21" spans="2:189"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c r="GG21" s="25">
        <v>4493857.436954</v>
      </c>
    </row>
    <row r="22" spans="2:189"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c r="GG22" s="25">
        <v>414029.46058800002</v>
      </c>
    </row>
    <row r="23" spans="2:189"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row>
    <row r="24" spans="2:189"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c r="GG24" s="15">
        <v>0</v>
      </c>
    </row>
    <row r="25" spans="2:18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row>
    <row r="26" spans="2:189"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row>
    <row r="27" spans="2:189"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c r="GG27" s="25">
        <v>17.109476999999998</v>
      </c>
    </row>
    <row r="28" spans="2:189"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row>
    <row r="29" spans="2:189"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row>
    <row r="30" spans="2:189"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c r="GG30" s="25">
        <v>2006906.483973</v>
      </c>
    </row>
    <row r="31" spans="2:189"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row>
    <row r="32" spans="2:18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row>
    <row r="33" spans="2:189"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c r="GG33" s="26">
        <v>19779346.054398</v>
      </c>
    </row>
    <row r="34" spans="2:189"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c r="GG34" s="14" t="s">
        <v>65</v>
      </c>
    </row>
    <row r="35" spans="2:18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9" ht="27">
      <c r="B38" s="44" t="s">
        <v>100</v>
      </c>
    </row>
    <row r="39" spans="2:18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G39"/>
  <sheetViews>
    <sheetView zoomScale="95" zoomScaleNormal="95" workbookViewId="0">
      <pane xSplit="2" ySplit="6" topLeftCell="FP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14.25"/>
  <cols>
    <col min="1" max="1" width="12.5703125" style="28" customWidth="1"/>
    <col min="2" max="2" width="28.7109375" style="28" customWidth="1"/>
    <col min="3" max="166" width="9.7109375" style="28" customWidth="1"/>
    <col min="167" max="189" width="10.85546875" style="28" customWidth="1"/>
    <col min="190" max="16384" width="11.42578125" style="28"/>
  </cols>
  <sheetData>
    <row r="1" spans="1:189"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9"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9"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9"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c r="GG7" s="25">
        <v>1742574.559194</v>
      </c>
    </row>
    <row r="8" spans="1:18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row>
    <row r="9" spans="1:189"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c r="GG9" s="25">
        <v>1407446.296391</v>
      </c>
    </row>
    <row r="10" spans="1:189"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c r="GG10" s="25">
        <v>11884555.964251</v>
      </c>
    </row>
    <row r="11" spans="1:189"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c r="GG11" s="25">
        <v>10201400.583782</v>
      </c>
    </row>
    <row r="12" spans="1:189"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row>
    <row r="13" spans="1:189"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c r="GG13" s="49">
        <v>13943757.760694999</v>
      </c>
    </row>
    <row r="14" spans="1:189"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row>
    <row r="15" spans="1:189"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c r="GG15" s="25">
        <v>628101.16313</v>
      </c>
    </row>
    <row r="16" spans="1:189"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c r="GG16" s="25">
        <v>83907.043986000004</v>
      </c>
    </row>
    <row r="17" spans="2:189"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c r="GG17" s="25">
        <v>6563121.9139999999</v>
      </c>
    </row>
    <row r="18" spans="2:189"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row>
    <row r="19" spans="2:18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row>
    <row r="20" spans="2:189"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c r="GG20" s="25">
        <v>15763.271710000001</v>
      </c>
    </row>
    <row r="21" spans="2:189"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c r="GG21" s="25">
        <v>16451761.840384001</v>
      </c>
    </row>
    <row r="22" spans="2:189"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c r="GG22" s="25">
        <v>1076409.8781920001</v>
      </c>
    </row>
    <row r="23" spans="2:189"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row>
    <row r="24" spans="2:189"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c r="GG24" s="25">
        <v>0</v>
      </c>
    </row>
    <row r="25" spans="2:18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row>
    <row r="26" spans="2:189"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row>
    <row r="27" spans="2:189"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c r="GG27" s="25">
        <v>0</v>
      </c>
    </row>
    <row r="28" spans="2:189"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row>
    <row r="29" spans="2:189"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row>
    <row r="30" spans="2:189"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c r="GG30" s="25">
        <v>13777651.768606</v>
      </c>
    </row>
    <row r="31" spans="2:189"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row>
    <row r="32" spans="2:18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row>
    <row r="33" spans="2:189"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c r="GG33" s="26">
        <v>77776452.044321001</v>
      </c>
    </row>
    <row r="34" spans="2:189" s="14" customFormat="1" ht="2.1" customHeight="1"/>
    <row r="35" spans="2:18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9" ht="27">
      <c r="B38" s="44" t="s">
        <v>100</v>
      </c>
    </row>
    <row r="39" spans="2:18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G39"/>
  <sheetViews>
    <sheetView zoomScale="95" zoomScaleNormal="95" workbookViewId="0">
      <pane xSplit="2" ySplit="6" topLeftCell="FP7" activePane="bottomRight" state="frozenSplit"/>
      <selection activeCell="FX38" sqref="FX38"/>
      <selection pane="topRight" activeCell="FX38" sqref="FX38"/>
      <selection pane="bottomLeft" activeCell="FX38" sqref="FX38"/>
      <selection pane="bottomRight" activeCell="GF2" sqref="GF2"/>
    </sheetView>
  </sheetViews>
  <sheetFormatPr baseColWidth="10" defaultColWidth="11.42578125" defaultRowHeight="14.25"/>
  <cols>
    <col min="1" max="1" width="12.5703125" style="28" customWidth="1"/>
    <col min="2" max="2" width="28.7109375" style="28" customWidth="1"/>
    <col min="3" max="166" width="9.7109375" style="28" customWidth="1"/>
    <col min="167" max="189" width="10.85546875" style="28" customWidth="1"/>
    <col min="190" max="16384" width="11.42578125" style="28"/>
  </cols>
  <sheetData>
    <row r="1" spans="1:189">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89"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89"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89"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89"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89"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row>
    <row r="7" spans="1:189"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c r="GG7" s="25">
        <v>510665.12419599999</v>
      </c>
    </row>
    <row r="8" spans="1:189"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row>
    <row r="9" spans="1:189"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c r="GG9" s="25">
        <v>180855.28793200001</v>
      </c>
    </row>
    <row r="10" spans="1:189"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c r="GG10" s="25">
        <v>2456166.5714139999</v>
      </c>
    </row>
    <row r="11" spans="1:189"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c r="GG11" s="25">
        <v>2215913.455418</v>
      </c>
    </row>
    <row r="12" spans="1:189"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row>
    <row r="13" spans="1:189"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c r="GG13" s="49">
        <v>1445189.6382510001</v>
      </c>
    </row>
    <row r="14" spans="1:189"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row>
    <row r="15" spans="1:189"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row>
    <row r="16" spans="1:189"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c r="GG16" s="25">
        <v>102645.320338</v>
      </c>
    </row>
    <row r="17" spans="2:189"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c r="GG17" s="25">
        <v>1721843.5246570001</v>
      </c>
    </row>
    <row r="18" spans="2:189"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row>
    <row r="19" spans="2:189"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row>
    <row r="20" spans="2:189"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row>
    <row r="21" spans="2:189"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c r="GG21" s="25">
        <v>1967278.7160489999</v>
      </c>
    </row>
    <row r="22" spans="2:189"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c r="GG22" s="25">
        <v>282828.42439</v>
      </c>
    </row>
    <row r="23" spans="2:189"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row>
    <row r="24" spans="2:189"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c r="GG24" s="25">
        <v>15808.350173999999</v>
      </c>
    </row>
    <row r="25" spans="2:189"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row>
    <row r="26" spans="2:189"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row>
    <row r="27" spans="2:189"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c r="GG27" s="25">
        <v>12014.044781000001</v>
      </c>
    </row>
    <row r="28" spans="2:189"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row>
    <row r="29" spans="2:189"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row>
    <row r="30" spans="2:189"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c r="GG30" s="25">
        <v>1872454.4422850001</v>
      </c>
    </row>
    <row r="31" spans="2:189"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row>
    <row r="32" spans="2:189"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c r="GG32" s="25">
        <v>453.37639799999999</v>
      </c>
    </row>
    <row r="33" spans="2:189"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c r="GG33" s="26">
        <v>12784116.276283</v>
      </c>
    </row>
    <row r="34" spans="2:189" s="14" customFormat="1" ht="2.1" customHeight="1"/>
    <row r="35" spans="2:189"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89"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89"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89" ht="27">
      <c r="B38" s="44" t="s">
        <v>100</v>
      </c>
    </row>
    <row r="39" spans="2:189">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2022-03-22T00:09:39Z</cp:lastPrinted>
  <dcterms:created xsi:type="dcterms:W3CDTF">2013-04-29T13:45:37Z</dcterms:created>
  <dcterms:modified xsi:type="dcterms:W3CDTF">2023-09-21T16:45:38Z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