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2023\"/>
    </mc:Choice>
  </mc:AlternateContent>
  <xr:revisionPtr revIDLastSave="0" documentId="8_{BE478963-0812-4928-9056-61567CF2505D}" xr6:coauthVersionLast="47" xr6:coauthVersionMax="47" xr10:uidLastSave="{00000000-0000-0000-0000-000000000000}"/>
  <bookViews>
    <workbookView xWindow="-120" yWindow="48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8" i="163" l="1"/>
  <c r="C218" i="163"/>
  <c r="D218" i="163"/>
  <c r="E218" i="163"/>
  <c r="F218" i="163"/>
  <c r="B218" i="12"/>
  <c r="C218" i="12"/>
  <c r="D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M218" i="12"/>
  <c r="AN218" i="12"/>
  <c r="AO218" i="12"/>
  <c r="AP218" i="12"/>
  <c r="AQ218" i="12"/>
  <c r="AR218" i="12"/>
  <c r="AS218" i="12"/>
  <c r="AT218" i="12"/>
  <c r="AU218" i="12"/>
  <c r="AV218" i="12"/>
  <c r="AW218" i="12"/>
  <c r="AX218" i="12"/>
  <c r="AY218" i="12"/>
  <c r="AZ218" i="12"/>
  <c r="BA218" i="12"/>
  <c r="BB218" i="12"/>
  <c r="BC218" i="12"/>
  <c r="BD218" i="12"/>
  <c r="AU32" i="1"/>
  <c r="AP8" i="1"/>
  <c r="AT32" i="1"/>
  <c r="BS8" i="1"/>
  <c r="BJ8" i="1"/>
  <c r="BB8" i="1"/>
  <c r="AO8" i="1"/>
  <c r="AE8" i="1"/>
  <c r="W8" i="1"/>
  <c r="O8" i="1"/>
  <c r="G8" i="1"/>
  <c r="BR8" i="1"/>
  <c r="BI8" i="1"/>
  <c r="BA8" i="1"/>
  <c r="AD8" i="1"/>
  <c r="N8" i="1"/>
  <c r="AS32" i="1"/>
  <c r="AN8" i="1"/>
  <c r="V8" i="1"/>
  <c r="AR32" i="1"/>
  <c r="BQ8" i="1"/>
  <c r="BH8" i="1"/>
  <c r="AZ8" i="1"/>
  <c r="AM8" i="1"/>
  <c r="AC8" i="1"/>
  <c r="U8" i="1"/>
  <c r="M8" i="1"/>
  <c r="E8" i="1"/>
  <c r="BN8" i="1"/>
  <c r="AH8" i="1"/>
  <c r="R8" i="1"/>
  <c r="B8" i="1"/>
  <c r="H8" i="1"/>
  <c r="AQ32" i="1"/>
  <c r="BP8" i="1"/>
  <c r="BG8" i="1"/>
  <c r="AY8" i="1"/>
  <c r="AL8" i="1"/>
  <c r="AB8" i="1"/>
  <c r="T8" i="1"/>
  <c r="L8" i="1"/>
  <c r="D8" i="1"/>
  <c r="BE8" i="1"/>
  <c r="J8" i="1"/>
  <c r="P8" i="1"/>
  <c r="AK32" i="1"/>
  <c r="BO8" i="1"/>
  <c r="BF8" i="1"/>
  <c r="AX8" i="1"/>
  <c r="AI8" i="1"/>
  <c r="AA8" i="1"/>
  <c r="S8" i="1"/>
  <c r="K8" i="1"/>
  <c r="C8" i="1"/>
  <c r="AJ32" i="1"/>
  <c r="AW8" i="1"/>
  <c r="Z8" i="1"/>
  <c r="X8" i="1"/>
  <c r="F8" i="1"/>
  <c r="BU8" i="1"/>
  <c r="BL8" i="1"/>
  <c r="BD8" i="1"/>
  <c r="AV8" i="1"/>
  <c r="AG8" i="1"/>
  <c r="Y8" i="1"/>
  <c r="Q8" i="1"/>
  <c r="I8" i="1"/>
  <c r="BT8" i="1"/>
  <c r="BK8" i="1"/>
  <c r="BC8" i="1"/>
  <c r="AF8" i="1"/>
  <c r="B217" i="163" l="1"/>
  <c r="C217" i="163"/>
  <c r="D217" i="163"/>
  <c r="E217" i="163"/>
  <c r="F217" i="163"/>
  <c r="B217" i="12"/>
  <c r="C217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M217" i="12"/>
  <c r="AN217" i="12"/>
  <c r="AO217" i="12"/>
  <c r="AP217" i="12"/>
  <c r="AQ217" i="12"/>
  <c r="AR217" i="12"/>
  <c r="AS217" i="12"/>
  <c r="AT217" i="12"/>
  <c r="AU217" i="12"/>
  <c r="AV217" i="12"/>
  <c r="AW217" i="12"/>
  <c r="AX217" i="12"/>
  <c r="AY217" i="12"/>
  <c r="AZ217" i="12"/>
  <c r="BA217" i="12"/>
  <c r="BB217" i="12"/>
  <c r="BC217" i="12"/>
  <c r="BD217" i="12"/>
  <c r="B216" i="163"/>
  <c r="C216" i="163"/>
  <c r="D216" i="163"/>
  <c r="E216" i="163"/>
  <c r="F216" i="163"/>
  <c r="B216" i="12"/>
  <c r="C216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M216" i="12"/>
  <c r="AN216" i="12"/>
  <c r="AO216" i="12"/>
  <c r="AP216" i="12"/>
  <c r="AQ216" i="12"/>
  <c r="AR216" i="12"/>
  <c r="AS216" i="12"/>
  <c r="AT216" i="12"/>
  <c r="AU216" i="12"/>
  <c r="AV216" i="12"/>
  <c r="AW216" i="12"/>
  <c r="AX216" i="12"/>
  <c r="AY216" i="12"/>
  <c r="AZ216" i="12"/>
  <c r="BA216" i="12"/>
  <c r="BB216" i="12"/>
  <c r="BC216" i="12"/>
  <c r="BD216" i="12"/>
  <c r="B215" i="163" l="1"/>
  <c r="C215" i="163"/>
  <c r="D215" i="163"/>
  <c r="E215" i="163"/>
  <c r="F215" i="163"/>
  <c r="B215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M215" i="12"/>
  <c r="AN215" i="12"/>
  <c r="AO215" i="12"/>
  <c r="AP215" i="12"/>
  <c r="AQ215" i="12"/>
  <c r="AR215" i="12"/>
  <c r="AS215" i="12"/>
  <c r="AT215" i="12"/>
  <c r="AU215" i="12"/>
  <c r="AV215" i="12"/>
  <c r="AW215" i="12"/>
  <c r="AX215" i="12"/>
  <c r="AY215" i="12"/>
  <c r="AZ215" i="12"/>
  <c r="BA215" i="12"/>
  <c r="BB215" i="12"/>
  <c r="BC215" i="12"/>
  <c r="BD215" i="12"/>
  <c r="B214" i="163" l="1"/>
  <c r="C214" i="163"/>
  <c r="D214" i="163"/>
  <c r="E214" i="163"/>
  <c r="F214" i="163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213" i="163" l="1"/>
  <c r="C213" i="163"/>
  <c r="D213" i="163"/>
  <c r="E213" i="163"/>
  <c r="F213" i="163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D213" i="12"/>
  <c r="B212" i="163"/>
  <c r="C212" i="163"/>
  <c r="D212" i="163"/>
  <c r="E212" i="163"/>
  <c r="F212" i="163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D212" i="12"/>
  <c r="B211" i="163"/>
  <c r="C211" i="163"/>
  <c r="D211" i="163"/>
  <c r="E211" i="163"/>
  <c r="F211" i="163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210" i="163"/>
  <c r="C210" i="163"/>
  <c r="D210" i="163"/>
  <c r="E210" i="163"/>
  <c r="F210" i="163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B19" i="12" l="1"/>
  <c r="T19" i="12"/>
  <c r="AN19" i="12"/>
  <c r="AJ19" i="12"/>
  <c r="AU19" i="12"/>
  <c r="V43" i="12"/>
  <c r="AT19" i="12"/>
  <c r="C19" i="12"/>
  <c r="U19" i="12"/>
  <c r="AK19" i="12"/>
  <c r="AO19" i="12"/>
  <c r="AV19" i="12"/>
  <c r="W43" i="12"/>
  <c r="BD19" i="12"/>
  <c r="D19" i="12"/>
  <c r="X19" i="12"/>
  <c r="AL19" i="12"/>
  <c r="AW19" i="12"/>
  <c r="AD43" i="12"/>
  <c r="AI19" i="12"/>
  <c r="E19" i="12"/>
  <c r="AM19" i="12"/>
  <c r="AX19" i="12"/>
  <c r="BB19" i="12"/>
  <c r="AE43" i="12"/>
  <c r="F19" i="12"/>
  <c r="AP19" i="12"/>
  <c r="AQ19" i="12"/>
  <c r="BC19" i="12"/>
  <c r="AY19" i="12"/>
  <c r="AF43" i="12"/>
  <c r="P7" i="12"/>
  <c r="G7" i="12"/>
  <c r="S7" i="12"/>
  <c r="AB19" i="12"/>
  <c r="AA19" i="12"/>
  <c r="AR19" i="12"/>
  <c r="AZ19" i="12"/>
  <c r="AG43" i="12"/>
  <c r="L7" i="12"/>
  <c r="AC19" i="12"/>
  <c r="AS19" i="12"/>
  <c r="BA19" i="12"/>
  <c r="AH43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<sst xmlns="http://schemas.openxmlformats.org/spreadsheetml/2006/main" count="815" uniqueCount="286">
  <si>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</si>
  <si>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</si>
  <si>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</si>
  <si>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</si>
  <si>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</si>
  <si>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</si>
  <si>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</si>
  <si>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</si>
  <si>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</si>
  <si>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</si>
  <si>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</si>
  <si>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</si>
  <si>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</si>
  <si>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</si>
  <si>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</si>
  <si>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</si>
  <si>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</si>
  <si>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</si>
  <si>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</si>
  <si>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</si>
  <si>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</si>
  <si>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</si>
  <si>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</si>
  <si>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</si>
  <si>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</si>
  <si>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</si>
  <si>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</si>
  <si>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</si>
  <si>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</si>
  <si>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</si>
  <si>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</si>
  <si>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</si>
  <si>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</si>
  <si>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</si>
  <si>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</si>
  <si>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</si>
  <si>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</si>
  <si>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</si>
  <si>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</si>
  <si>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</si>
  <si>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</si>
  <si>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</si>
  <si>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</si>
  <si>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</si>
  <si>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</si>
  <si>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</si>
  <si>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</si>
  <si>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</si>
  <si>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</si>
  <si>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</si>
  <si>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</si>
  <si>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</si>
  <si>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</si>
  <si>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</si>
  <si>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</si>
  <si>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</si>
  <si>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</si>
  <si>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</si>
  <si>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</si>
  <si>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</si>
  <si>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</si>
  <si>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</si>
  <si>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</si>
  <si>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</si>
  <si>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</si>
  <si>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</si>
  <si>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</si>
  <si>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</si>
  <si>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</si>
  <si>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</si>
  <si>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</si>
  <si>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</si>
  <si>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</si>
  <si>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</si>
  <si>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</si>
  <si>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</si>
  <si>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</si>
  <si>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</si>
  <si>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</si>
  <si>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</si>
  <si>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</si>
  <si>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</si>
  <si>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</si>
  <si>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</si>
  <si>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</si>
  <si>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</si>
  <si>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</si>
  <si>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</si>
  <si>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</si>
  <si>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</si>
  <si>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</si>
  <si>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</si>
  <si>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</si>
  <si>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</si>
  <si>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</si>
  <si>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</si>
  <si>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</si>
  <si>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</si>
  <si>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</si>
  <si>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</si>
  <si>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</si>
  <si>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</si>
  <si>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</si>
  <si>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</si>
  <si>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</si>
  <si>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</si>
  <si>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</si>
  <si>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</si>
  <si>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</si>
  <si>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</si>
  <si>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</si>
  <si>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</si>
  <si>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</si>
  <si>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</si>
  <si>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</si>
  <si>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</si>
  <si>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</si>
  <si>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</si>
  <si>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</si>
  <si>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</si>
  <si>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</si>
  <si>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</si>
  <si>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</si>
  <si>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</si>
  <si>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</si>
  <si>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</si>
  <si>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</si>
  <si>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</si>
  <si>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</si>
  <si>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</si>
  <si>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</si>
  <si>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</si>
  <si>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</si>
  <si>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</si>
  <si>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</si>
  <si>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</si>
  <si>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</si>
  <si>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</si>
  <si>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</si>
  <si>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</si>
  <si>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</si>
  <si>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</si>
  <si>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</si>
  <si>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</si>
  <si>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</si>
  <si>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</si>
  <si>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</si>
  <si>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</si>
  <si>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</si>
  <si>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</si>
  <si>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</si>
  <si>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</si>
  <si>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</si>
  <si>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</si>
  <si>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</si>
  <si>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</si>
  <si>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</si>
  <si>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</si>
  <si>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</si>
  <si>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</si>
  <si>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</si>
  <si>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</si>
  <si>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</si>
  <si>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</si>
  <si>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</si>
  <si>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</si>
  <si>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</si>
  <si>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</si>
  <si>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</si>
  <si>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</si>
  <si>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</si>
  <si>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</si>
  <si>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</si>
  <si>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</si>
  <si>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</si>
  <si>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</si>
  <si>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</si>
  <si>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</si>
  <si>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</si>
  <si>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</si>
  <si>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</si>
  <si>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</si>
  <si>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</si>
  <si>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</si>
  <si>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</si>
  <si>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</si>
  <si>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</si>
  <si>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</si>
  <si>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</si>
  <si>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</si>
  <si>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</si>
  <si>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</si>
  <si>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</si>
  <si>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</si>
  <si>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</si>
  <si>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</si>
  <si>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</si>
  <si>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</si>
  <si>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</si>
  <si>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</si>
  <si>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</si>
  <si>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</si>
  <si>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</si>
  <si>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</si>
  <si>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</si>
  <si>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</si>
  <si>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</si>
  <si>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</si>
  <si>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</si>
  <si>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</si>
  <si>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</si>
  <si>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</si>
  <si>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</si>
  <si>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</si>
  <si>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</si>
  <si>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</si>
  <si>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</si>
  <si>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</si>
  <si>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</si>
  <si>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</si>
  <si>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</si>
  <si>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</si>
  <si>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</si>
  <si>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</si>
  <si>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</si>
  <si>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</si>
  <si>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</si>
  <si>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</si>
  <si>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</si>
  <si>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</si>
  <si>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</si>
  <si>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</si>
  <si>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</si>
  <si>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</si>
  <si>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</si>
  <si>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</si>
  <si>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</si>
  <si>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</si>
  <si>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</si>
  <si>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</si>
  <si>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</si>
  <si>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</si>
  <si>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</si>
  <si>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y captaciones a plazo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</si>
  <si>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</si>
  <si>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</si>
  <si>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</si>
  <si>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</si>
  <si>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</si>
  <si>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</si>
  <si>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</si>
  <si>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</si>
  <si>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</si>
  <si>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</si>
  <si>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</si>
  <si>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</si>
  <si>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</si>
  <si>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</si>
  <si>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</si>
  <si>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</si>
  <si>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</si>
  <si>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</si>
  <si>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</si>
  <si>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</si>
  <si>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</si>
  <si>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</si>
  <si>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</si>
  <si>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</si>
  <si>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</si>
  <si>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</si>
  <si>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</si>
  <si>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</si>
  <si>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</si>
  <si>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</si>
  <si>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</si>
  <si>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</si>
  <si>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</si>
  <si>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</si>
  <si>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</si>
  <si>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</si>
  <si>
    <t>A1:A216</t>
  </si>
  <si>
    <t>2023</t>
  </si>
  <si>
    <t>A1:A192</t>
  </si>
  <si>
    <t>Depósitos a plazo (DAP)</t>
  </si>
  <si>
    <t>DAP menor a 1 año</t>
  </si>
  <si>
    <t>DAP mayor a 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</si>
</sst>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7" formatCode="0.000000"/>
    <numFmt numFmtId="178" formatCode="0.0000%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22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177" fontId="0" fillId="0" borderId="0" xfId="0" applyNumberFormat="1"/>
    <xf numFmtId="178" fontId="0" fillId="0" borderId="0" xfId="142" applyNumberFormat="1" applyFont="1"/>
    <xf numFmtId="4" fontId="0" fillId="0" borderId="0" xfId="142" applyNumberFormat="1" applyFont="1"/>
    <xf numFmtId="2" fontId="0" fillId="0" borderId="0" xfId="0" applyNumberFormat="1"/>
    <xf numFmtId="170" fontId="28" fillId="0" borderId="10" xfId="0" applyNumberFormat="1" applyFont="1" applyBorder="1"/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20" fillId="6" borderId="4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original'!$O$8:$O$1998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  <c:pt idx="203" formatCode="0.00">
                  <c:v>38.39</c:v>
                </c:pt>
                <c:pt idx="204" formatCode="0.00">
                  <c:v>38.450000000000003</c:v>
                </c:pt>
                <c:pt idx="205" formatCode="0.00">
                  <c:v>38.270000000000003</c:v>
                </c:pt>
                <c:pt idx="206" formatCode="0.00">
                  <c:v>38.17</c:v>
                </c:pt>
                <c:pt idx="207" formatCode="0.00">
                  <c:v>38.35</c:v>
                </c:pt>
                <c:pt idx="208" formatCode="0.00">
                  <c:v>38.36</c:v>
                </c:pt>
                <c:pt idx="209" formatCode="0.00">
                  <c:v>38.799999999999997</c:v>
                </c:pt>
                <c:pt idx="210" formatCode="0.00">
                  <c:v>38.82</c:v>
                </c:pt>
                <c:pt idx="211" formatCode="0.00">
                  <c:v>38.549999999999997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original'!$K$8:$K$1998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  <c:pt idx="203" formatCode="0.00">
                  <c:v>10.9</c:v>
                </c:pt>
                <c:pt idx="204" formatCode="0.00">
                  <c:v>13.81</c:v>
                </c:pt>
                <c:pt idx="205" formatCode="0.00">
                  <c:v>13.6</c:v>
                </c:pt>
                <c:pt idx="206" formatCode="0.00">
                  <c:v>11.74</c:v>
                </c:pt>
                <c:pt idx="207" formatCode="0.00">
                  <c:v>11.8</c:v>
                </c:pt>
                <c:pt idx="208" formatCode="0.00">
                  <c:v>12.48</c:v>
                </c:pt>
                <c:pt idx="209" formatCode="0.00">
                  <c:v>12.89</c:v>
                </c:pt>
                <c:pt idx="210" formatCode="0.00">
                  <c:v>13.47</c:v>
                </c:pt>
                <c:pt idx="211" formatCode="0.00">
                  <c:v>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original'!$M$8:$M$1998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  <c:pt idx="203" formatCode="0.00">
                  <c:v>18.55</c:v>
                </c:pt>
                <c:pt idx="204" formatCode="0.00">
                  <c:v>18.600000000000001</c:v>
                </c:pt>
                <c:pt idx="205" formatCode="0.00">
                  <c:v>18.62</c:v>
                </c:pt>
                <c:pt idx="206" formatCode="0.00">
                  <c:v>18</c:v>
                </c:pt>
                <c:pt idx="207" formatCode="0.00">
                  <c:v>18.260000000000002</c:v>
                </c:pt>
                <c:pt idx="208" formatCode="0.00">
                  <c:v>18.16</c:v>
                </c:pt>
                <c:pt idx="209" formatCode="0.00">
                  <c:v>18.12</c:v>
                </c:pt>
                <c:pt idx="210" formatCode="0.00">
                  <c:v>17.600000000000001</c:v>
                </c:pt>
                <c:pt idx="211" formatCode="0.00">
                  <c:v>16.82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original'!$I$8:$I$1998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  <c:pt idx="203" formatCode="0.00">
                  <c:v>33.21</c:v>
                </c:pt>
                <c:pt idx="204" formatCode="0.00">
                  <c:v>33.11</c:v>
                </c:pt>
                <c:pt idx="205" formatCode="0.00">
                  <c:v>33.520000000000003</c:v>
                </c:pt>
                <c:pt idx="206" formatCode="0.00">
                  <c:v>32.99</c:v>
                </c:pt>
                <c:pt idx="207" formatCode="0.00">
                  <c:v>33.86</c:v>
                </c:pt>
                <c:pt idx="208" formatCode="0.00">
                  <c:v>33.229999999999997</c:v>
                </c:pt>
                <c:pt idx="209" formatCode="0.00">
                  <c:v>33.81</c:v>
                </c:pt>
                <c:pt idx="210" formatCode="0.00">
                  <c:v>34.130000000000003</c:v>
                </c:pt>
                <c:pt idx="211" formatCode="0.00">
                  <c:v>34.270000000000003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original'!$G$8:$G$1998</c:f>
              <c:numCache>
                <c:formatCode>0.0</c:formatCode>
                <c:ptCount val="1991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  <c:pt idx="203">
                  <c:v>28.13</c:v>
                </c:pt>
                <c:pt idx="204">
                  <c:v>28.69</c:v>
                </c:pt>
                <c:pt idx="205">
                  <c:v>29.37</c:v>
                </c:pt>
                <c:pt idx="206">
                  <c:v>27.66</c:v>
                </c:pt>
                <c:pt idx="207">
                  <c:v>28.84</c:v>
                </c:pt>
                <c:pt idx="208">
                  <c:v>28.16</c:v>
                </c:pt>
                <c:pt idx="209">
                  <c:v>28.91</c:v>
                </c:pt>
                <c:pt idx="210">
                  <c:v>29.1</c:v>
                </c:pt>
                <c:pt idx="211">
                  <c:v>28.48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5.6125284516247911</c:v>
                </c:pt>
                <c:pt idx="180">
                  <c:v>5.0112499062864861</c:v>
                </c:pt>
                <c:pt idx="181">
                  <c:v>4.4402289071698773</c:v>
                </c:pt>
                <c:pt idx="182">
                  <c:v>4.8366798509855649</c:v>
                </c:pt>
                <c:pt idx="183">
                  <c:v>4.1123714240610942</c:v>
                </c:pt>
                <c:pt idx="184">
                  <c:v>3.6449913188761753</c:v>
                </c:pt>
                <c:pt idx="185">
                  <c:v>2.4348952592498203</c:v>
                </c:pt>
                <c:pt idx="186">
                  <c:v>1.6806953576284558</c:v>
                </c:pt>
                <c:pt idx="187">
                  <c:v>2.1850681093919917</c:v>
                </c:pt>
                <c:pt idx="188">
                  <c:v>1.3059586974709523</c:v>
                </c:pt>
                <c:pt idx="189">
                  <c:v>1.1365562361049319</c:v>
                </c:pt>
                <c:pt idx="190">
                  <c:v>1.5358178908077771</c:v>
                </c:pt>
                <c:pt idx="191">
                  <c:v>2.8080638818314103</c:v>
                </c:pt>
                <c:pt idx="192">
                  <c:v>3.7568191087536555</c:v>
                </c:pt>
                <c:pt idx="193">
                  <c:v>5.0619586896115516</c:v>
                </c:pt>
                <c:pt idx="194">
                  <c:v>5.074610339374189</c:v>
                </c:pt>
                <c:pt idx="195">
                  <c:v>4.2633895619061679</c:v>
                </c:pt>
                <c:pt idx="196">
                  <c:v>4.6062010195765302</c:v>
                </c:pt>
                <c:pt idx="197">
                  <c:v>4.1991357224467203</c:v>
                </c:pt>
                <c:pt idx="198">
                  <c:v>3.5400480995716617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2.9816954703298499</c:v>
                </c:pt>
                <c:pt idx="180">
                  <c:v>3.2501230149616629</c:v>
                </c:pt>
                <c:pt idx="181">
                  <c:v>3.0981008969227704</c:v>
                </c:pt>
                <c:pt idx="182">
                  <c:v>2.4029835425356056</c:v>
                </c:pt>
                <c:pt idx="183">
                  <c:v>3.143578906563028</c:v>
                </c:pt>
                <c:pt idx="184">
                  <c:v>2.7547192576157822</c:v>
                </c:pt>
                <c:pt idx="185">
                  <c:v>2.6415726395196431</c:v>
                </c:pt>
                <c:pt idx="186">
                  <c:v>1.8957071067290061</c:v>
                </c:pt>
                <c:pt idx="187">
                  <c:v>1.003026790673383</c:v>
                </c:pt>
                <c:pt idx="188">
                  <c:v>0.48218960857863569</c:v>
                </c:pt>
                <c:pt idx="189">
                  <c:v>-0.18532956094882391</c:v>
                </c:pt>
                <c:pt idx="190">
                  <c:v>-0.68887713119474392</c:v>
                </c:pt>
                <c:pt idx="191">
                  <c:v>-1.2520866803785677</c:v>
                </c:pt>
                <c:pt idx="192">
                  <c:v>-1.4764541850924338</c:v>
                </c:pt>
                <c:pt idx="193">
                  <c:v>-1.0524934198609379</c:v>
                </c:pt>
                <c:pt idx="194">
                  <c:v>-0.96831751492766793</c:v>
                </c:pt>
                <c:pt idx="195">
                  <c:v>-0.9250781130088459</c:v>
                </c:pt>
                <c:pt idx="196">
                  <c:v>-1.3090695849179672</c:v>
                </c:pt>
                <c:pt idx="197">
                  <c:v>-1.6372648288664129</c:v>
                </c:pt>
                <c:pt idx="198">
                  <c:v>-0.60099686401983898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  <c:pt idx="190">
                  <c:v>0.18685729373789403</c:v>
                </c:pt>
                <c:pt idx="191">
                  <c:v>-3.0831193424320058E-2</c:v>
                </c:pt>
                <c:pt idx="192">
                  <c:v>-3.0234803023872461E-3</c:v>
                </c:pt>
                <c:pt idx="193">
                  <c:v>0.36155231368352775</c:v>
                </c:pt>
                <c:pt idx="194">
                  <c:v>0.2948951634135249</c:v>
                </c:pt>
                <c:pt idx="195">
                  <c:v>-0.21741338391035597</c:v>
                </c:pt>
                <c:pt idx="196">
                  <c:v>-0.35234357343831318</c:v>
                </c:pt>
                <c:pt idx="197">
                  <c:v>-1.578316924153929</c:v>
                </c:pt>
                <c:pt idx="198">
                  <c:v>-1.070670834831652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1.9484316496909209</c:v>
                </c:pt>
                <c:pt idx="183">
                  <c:v>2.6635651811963985</c:v>
                </c:pt>
                <c:pt idx="184">
                  <c:v>3.1369115362346949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2.6083162585417639</c:v>
                </c:pt>
                <c:pt idx="189">
                  <c:v>2.5049320332864458</c:v>
                </c:pt>
                <c:pt idx="190">
                  <c:v>2.3872422195890937</c:v>
                </c:pt>
                <c:pt idx="191">
                  <c:v>2.1121048276655943</c:v>
                </c:pt>
                <c:pt idx="192">
                  <c:v>1.9683359058221757</c:v>
                </c:pt>
                <c:pt idx="193">
                  <c:v>1.6763971450921573</c:v>
                </c:pt>
                <c:pt idx="194">
                  <c:v>1.637365921011174</c:v>
                </c:pt>
                <c:pt idx="195">
                  <c:v>1.558098606663705</c:v>
                </c:pt>
                <c:pt idx="196">
                  <c:v>1.4956742636869145</c:v>
                </c:pt>
                <c:pt idx="197">
                  <c:v>1.4300373514975242</c:v>
                </c:pt>
                <c:pt idx="198">
                  <c:v>1.7988871951238945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  <c:pt idx="190">
                  <c:v>-4.3121100909235145E-3</c:v>
                </c:pt>
                <c:pt idx="191">
                  <c:v>-3.592566042397926E-3</c:v>
                </c:pt>
                <c:pt idx="192">
                  <c:v>-3.5541418848264528E-3</c:v>
                </c:pt>
                <c:pt idx="193">
                  <c:v>-3.7739472703820606E-3</c:v>
                </c:pt>
                <c:pt idx="194">
                  <c:v>-3.6500956435415984E-3</c:v>
                </c:pt>
                <c:pt idx="195">
                  <c:v>-3.7910836848292413E-3</c:v>
                </c:pt>
                <c:pt idx="196">
                  <c:v>-4.1284779417665174E-3</c:v>
                </c:pt>
                <c:pt idx="197">
                  <c:v>-4.2003505802701143E-3</c:v>
                </c:pt>
                <c:pt idx="198">
                  <c:v>-4.5012211261535621E-3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-5.1751979904865056E-3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1.9071587097652773E-3</c:v>
                </c:pt>
                <c:pt idx="190">
                  <c:v>9.0105482512565283E-2</c:v>
                </c:pt>
                <c:pt idx="191">
                  <c:v>0.14428172215021604</c:v>
                </c:pt>
                <c:pt idx="192">
                  <c:v>2.5282401622321069E-2</c:v>
                </c:pt>
                <c:pt idx="193">
                  <c:v>-1.0198695568476496E-2</c:v>
                </c:pt>
                <c:pt idx="194">
                  <c:v>2.0877891608826898E-2</c:v>
                </c:pt>
                <c:pt idx="195">
                  <c:v>4.2868437830544552E-2</c:v>
                </c:pt>
                <c:pt idx="196">
                  <c:v>9.9961095415850396E-2</c:v>
                </c:pt>
                <c:pt idx="197">
                  <c:v>0.14553497931892451</c:v>
                </c:pt>
                <c:pt idx="198">
                  <c:v>0.2131195151630528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0.33832511372723745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1.0262568976537443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1.3948868998488479</c:v>
                </c:pt>
                <c:pt idx="190">
                  <c:v>1.3567399108897076</c:v>
                </c:pt>
                <c:pt idx="191">
                  <c:v>1.4627483997838175</c:v>
                </c:pt>
                <c:pt idx="192">
                  <c:v>1.6238356253893267</c:v>
                </c:pt>
                <c:pt idx="193">
                  <c:v>1.5861629829826724</c:v>
                </c:pt>
                <c:pt idx="194">
                  <c:v>1.5464228199674144</c:v>
                </c:pt>
                <c:pt idx="195">
                  <c:v>1.4800030608300914</c:v>
                </c:pt>
                <c:pt idx="196">
                  <c:v>1.443219612855249</c:v>
                </c:pt>
                <c:pt idx="197">
                  <c:v>1.3123871536210221</c:v>
                </c:pt>
                <c:pt idx="198">
                  <c:v>1.2390441289591683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-0.86783412050344377</c:v>
                </c:pt>
                <c:pt idx="181">
                  <c:v>-1.031192683566529</c:v>
                </c:pt>
                <c:pt idx="182">
                  <c:v>-1.6932403617747127</c:v>
                </c:pt>
                <c:pt idx="183">
                  <c:v>-2.199170122442677</c:v>
                </c:pt>
                <c:pt idx="184">
                  <c:v>-1.9628179751866981</c:v>
                </c:pt>
                <c:pt idx="185">
                  <c:v>-1.5968107682952128</c:v>
                </c:pt>
                <c:pt idx="186">
                  <c:v>-1.6818636229489994</c:v>
                </c:pt>
                <c:pt idx="187">
                  <c:v>-2.1456739745310527</c:v>
                </c:pt>
                <c:pt idx="188">
                  <c:v>-2.0465090541704685</c:v>
                </c:pt>
                <c:pt idx="189">
                  <c:v>-1.6117527045393492</c:v>
                </c:pt>
                <c:pt idx="190">
                  <c:v>-1.4956593751101703</c:v>
                </c:pt>
                <c:pt idx="191">
                  <c:v>-1.1711223123726695</c:v>
                </c:pt>
                <c:pt idx="192">
                  <c:v>-0.84748867850108556</c:v>
                </c:pt>
                <c:pt idx="193">
                  <c:v>-1.2787384436041738</c:v>
                </c:pt>
                <c:pt idx="194">
                  <c:v>-1.0089238932791915</c:v>
                </c:pt>
                <c:pt idx="195">
                  <c:v>-0.67286321580245056</c:v>
                </c:pt>
                <c:pt idx="196">
                  <c:v>-1.1384355246344897</c:v>
                </c:pt>
                <c:pt idx="197">
                  <c:v>-0.6876570012317248</c:v>
                </c:pt>
                <c:pt idx="198">
                  <c:v>-0.4790736602048527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1'!$BC$20:$BC$493</c:f>
              <c:numCache>
                <c:formatCode>0.0</c:formatCode>
                <c:ptCount val="474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0.21013439820107427</c:v>
                </c:pt>
                <c:pt idx="180">
                  <c:v>9.7452577475518928E-2</c:v>
                </c:pt>
                <c:pt idx="181">
                  <c:v>3.6404193613467049E-2</c:v>
                </c:pt>
                <c:pt idx="182">
                  <c:v>-1.1936860163091716E-2</c:v>
                </c:pt>
                <c:pt idx="183">
                  <c:v>-7.7371666749423459E-2</c:v>
                </c:pt>
                <c:pt idx="184">
                  <c:v>-0.14151804364929618</c:v>
                </c:pt>
                <c:pt idx="185">
                  <c:v>-0.15980681856880927</c:v>
                </c:pt>
                <c:pt idx="186">
                  <c:v>-0.19663367256948855</c:v>
                </c:pt>
                <c:pt idx="187">
                  <c:v>-0.22698581385702232</c:v>
                </c:pt>
                <c:pt idx="188">
                  <c:v>-0.23687174674421635</c:v>
                </c:pt>
                <c:pt idx="189">
                  <c:v>-0.25534409058066798</c:v>
                </c:pt>
                <c:pt idx="190">
                  <c:v>-0.2874048180783797</c:v>
                </c:pt>
                <c:pt idx="191">
                  <c:v>-0.27230138741337317</c:v>
                </c:pt>
                <c:pt idx="192">
                  <c:v>-0.22992894781377896</c:v>
                </c:pt>
                <c:pt idx="193">
                  <c:v>-0.21779401081079763</c:v>
                </c:pt>
                <c:pt idx="194">
                  <c:v>-0.20130924815645104</c:v>
                </c:pt>
                <c:pt idx="195">
                  <c:v>-0.19230353562389296</c:v>
                </c:pt>
                <c:pt idx="196">
                  <c:v>-0.17898620671554683</c:v>
                </c:pt>
                <c:pt idx="197">
                  <c:v>-0.15896767367261339</c:v>
                </c:pt>
                <c:pt idx="198">
                  <c:v>-0.14340116812638423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13.245780756988808</c:v>
                </c:pt>
                <c:pt idx="180">
                  <c:v>11.832660302248172</c:v>
                </c:pt>
                <c:pt idx="181">
                  <c:v>11.331917224824267</c:v>
                </c:pt>
                <c:pt idx="182">
                  <c:v>10.163309962934491</c:v>
                </c:pt>
                <c:pt idx="183">
                  <c:v>10.312136516482155</c:v>
                </c:pt>
                <c:pt idx="184">
                  <c:v>9.8554085367358795</c:v>
                </c:pt>
                <c:pt idx="185">
                  <c:v>9.4109944724033454</c:v>
                </c:pt>
                <c:pt idx="186">
                  <c:v>7.0035061343137954</c:v>
                </c:pt>
                <c:pt idx="187">
                  <c:v>5.5371613052068085</c:v>
                </c:pt>
                <c:pt idx="188">
                  <c:v>4.3340033595397358</c:v>
                </c:pt>
                <c:pt idx="189">
                  <c:v>3.5346430904078261</c:v>
                </c:pt>
                <c:pt idx="190">
                  <c:v>3.080509363062788</c:v>
                </c:pt>
                <c:pt idx="191">
                  <c:v>3.7972646917996395</c:v>
                </c:pt>
                <c:pt idx="192">
                  <c:v>4.8138236079929158</c:v>
                </c:pt>
                <c:pt idx="193">
                  <c:v>6.1230726142554204</c:v>
                </c:pt>
                <c:pt idx="194">
                  <c:v>6.391971383368201</c:v>
                </c:pt>
                <c:pt idx="195">
                  <c:v>5.3329103351999407</c:v>
                </c:pt>
                <c:pt idx="196">
                  <c:v>4.6620926238867639</c:v>
                </c:pt>
                <c:pt idx="197">
                  <c:v>3.02068842837906</c:v>
                </c:pt>
                <c:pt idx="198">
                  <c:v>4.4924551905090908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5.0371907538455156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-11.120879508421387</c:v>
                </c:pt>
                <c:pt idx="188">
                  <c:v>-11.997735362717652</c:v>
                </c:pt>
                <c:pt idx="189">
                  <c:v>-12.272614520064376</c:v>
                </c:pt>
                <c:pt idx="190">
                  <c:v>-12.32576479931887</c:v>
                </c:pt>
                <c:pt idx="191">
                  <c:v>-11.355340783454857</c:v>
                </c:pt>
                <c:pt idx="192">
                  <c:v>-10.255183297199258</c:v>
                </c:pt>
                <c:pt idx="193">
                  <c:v>-9.1391894170315791</c:v>
                </c:pt>
                <c:pt idx="194">
                  <c:v>-8.3994845482571669</c:v>
                </c:pt>
                <c:pt idx="195">
                  <c:v>-6.7506796891217338</c:v>
                </c:pt>
                <c:pt idx="196">
                  <c:v>-5.9832944994876316</c:v>
                </c:pt>
                <c:pt idx="197">
                  <c:v>-4.98264735297799</c:v>
                </c:pt>
                <c:pt idx="198">
                  <c:v>-3.7256221183578266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  <c:pt idx="190">
                  <c:v>-0.37720490875070617</c:v>
                </c:pt>
                <c:pt idx="191">
                  <c:v>-0.43855024796480291</c:v>
                </c:pt>
                <c:pt idx="192">
                  <c:v>-0.47602434267345684</c:v>
                </c:pt>
                <c:pt idx="193">
                  <c:v>-0.48453090694486206</c:v>
                </c:pt>
                <c:pt idx="194">
                  <c:v>-0.47543380797885132</c:v>
                </c:pt>
                <c:pt idx="195">
                  <c:v>-0.48043697621831838</c:v>
                </c:pt>
                <c:pt idx="196">
                  <c:v>-0.4846617382252752</c:v>
                </c:pt>
                <c:pt idx="197">
                  <c:v>-0.49184637346725246</c:v>
                </c:pt>
                <c:pt idx="198">
                  <c:v>-0.50362055416350082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3.7302421551112519</c:v>
                </c:pt>
                <c:pt idx="181">
                  <c:v>3.1915880881717307</c:v>
                </c:pt>
                <c:pt idx="182">
                  <c:v>3.5179987959952084</c:v>
                </c:pt>
                <c:pt idx="183">
                  <c:v>3.7685635645877151</c:v>
                </c:pt>
                <c:pt idx="184">
                  <c:v>3.1434771407970667</c:v>
                </c:pt>
                <c:pt idx="185">
                  <c:v>1.6900432624359079</c:v>
                </c:pt>
                <c:pt idx="186">
                  <c:v>0.70203857287445837</c:v>
                </c:pt>
                <c:pt idx="187">
                  <c:v>1.0511087938330523</c:v>
                </c:pt>
                <c:pt idx="188">
                  <c:v>0.42935674357227466</c:v>
                </c:pt>
                <c:pt idx="189">
                  <c:v>-0.91841911633912121</c:v>
                </c:pt>
                <c:pt idx="190">
                  <c:v>-1.6052148250472704</c:v>
                </c:pt>
                <c:pt idx="191">
                  <c:v>-2.0184139583399627</c:v>
                </c:pt>
                <c:pt idx="192">
                  <c:v>-1.6475609027419509</c:v>
                </c:pt>
                <c:pt idx="193">
                  <c:v>-0.43370801957336347</c:v>
                </c:pt>
                <c:pt idx="194">
                  <c:v>-0.45539865021624631</c:v>
                </c:pt>
                <c:pt idx="195">
                  <c:v>-0.69855590689294467</c:v>
                </c:pt>
                <c:pt idx="196">
                  <c:v>6.6861593469498562E-2</c:v>
                </c:pt>
                <c:pt idx="197">
                  <c:v>-4.4693594051171702E-2</c:v>
                </c:pt>
                <c:pt idx="198">
                  <c:v>-0.19991762013211775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0.16837682834137241</c:v>
                </c:pt>
                <c:pt idx="180">
                  <c:v>0.14395625613445903</c:v>
                </c:pt>
                <c:pt idx="181">
                  <c:v>0.12931890419859907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9.6011345916065166E-2</c:v>
                </c:pt>
                <c:pt idx="190">
                  <c:v>0.10525804256665119</c:v>
                </c:pt>
                <c:pt idx="191">
                  <c:v>0.12685112328034831</c:v>
                </c:pt>
                <c:pt idx="192">
                  <c:v>0.15152432229912155</c:v>
                </c:pt>
                <c:pt idx="193">
                  <c:v>0.18483514875084109</c:v>
                </c:pt>
                <c:pt idx="194">
                  <c:v>0.21046612949676777</c:v>
                </c:pt>
                <c:pt idx="195">
                  <c:v>0.23096222019134652</c:v>
                </c:pt>
                <c:pt idx="196">
                  <c:v>0.24865328969775999</c:v>
                </c:pt>
                <c:pt idx="197">
                  <c:v>0.20640962415278491</c:v>
                </c:pt>
                <c:pt idx="198">
                  <c:v>0.15903124935125945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1'!$AE$3</c:f>
              <c:strCache>
                <c:ptCount val="1"/>
                <c:pt idx="0">
                  <c:v>DAP menor a 1 año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1'!$AE$20:$AE$493</c:f>
              <c:numCache>
                <c:formatCode>0.0</c:formatCode>
                <c:ptCount val="474"/>
                <c:pt idx="23">
                  <c:v>2.8372477707442041</c:v>
                </c:pt>
                <c:pt idx="24">
                  <c:v>5.7756614277243798</c:v>
                </c:pt>
                <c:pt idx="25">
                  <c:v>7.5839377726520532</c:v>
                </c:pt>
                <c:pt idx="26">
                  <c:v>7.3518281391353506</c:v>
                </c:pt>
                <c:pt idx="27">
                  <c:v>7.852497125762147</c:v>
                </c:pt>
                <c:pt idx="28">
                  <c:v>7.3155625570009128</c:v>
                </c:pt>
                <c:pt idx="29">
                  <c:v>6.3580414782770509</c:v>
                </c:pt>
                <c:pt idx="30">
                  <c:v>5.8166126532044231</c:v>
                </c:pt>
                <c:pt idx="31">
                  <c:v>5.6167256978771283</c:v>
                </c:pt>
                <c:pt idx="32">
                  <c:v>2.557180099017978</c:v>
                </c:pt>
                <c:pt idx="33">
                  <c:v>-0.75191328519616818</c:v>
                </c:pt>
                <c:pt idx="34">
                  <c:v>-0.71296189190671289</c:v>
                </c:pt>
                <c:pt idx="35">
                  <c:v>-0.8082833138197737</c:v>
                </c:pt>
                <c:pt idx="36">
                  <c:v>-0.74957940002091283</c:v>
                </c:pt>
                <c:pt idx="37">
                  <c:v>0.24933796347506051</c:v>
                </c:pt>
                <c:pt idx="38">
                  <c:v>0.10734077445937762</c:v>
                </c:pt>
                <c:pt idx="39">
                  <c:v>0.53260690243010378</c:v>
                </c:pt>
                <c:pt idx="40">
                  <c:v>1.0108535528794129</c:v>
                </c:pt>
                <c:pt idx="41">
                  <c:v>0.63331267653257706</c:v>
                </c:pt>
                <c:pt idx="42">
                  <c:v>1.8655236512994386</c:v>
                </c:pt>
                <c:pt idx="43">
                  <c:v>2.81885884167581</c:v>
                </c:pt>
                <c:pt idx="44">
                  <c:v>4.0576523039455603</c:v>
                </c:pt>
                <c:pt idx="45">
                  <c:v>6.5827367399465677</c:v>
                </c:pt>
                <c:pt idx="46">
                  <c:v>6.8142414393035518</c:v>
                </c:pt>
                <c:pt idx="47">
                  <c:v>7.4775759210750596</c:v>
                </c:pt>
                <c:pt idx="48">
                  <c:v>8.0298509586995745</c:v>
                </c:pt>
                <c:pt idx="49">
                  <c:v>8.2814476002930952</c:v>
                </c:pt>
                <c:pt idx="50">
                  <c:v>9.4434592806202957</c:v>
                </c:pt>
                <c:pt idx="51">
                  <c:v>9.1515544046489801</c:v>
                </c:pt>
                <c:pt idx="52">
                  <c:v>8.9863203530017213</c:v>
                </c:pt>
                <c:pt idx="53">
                  <c:v>9.9767633087392689</c:v>
                </c:pt>
                <c:pt idx="54">
                  <c:v>11.740043294573843</c:v>
                </c:pt>
                <c:pt idx="55">
                  <c:v>13.094619996841271</c:v>
                </c:pt>
                <c:pt idx="56">
                  <c:v>13.1242715269548</c:v>
                </c:pt>
                <c:pt idx="57">
                  <c:v>12.020996675605939</c:v>
                </c:pt>
                <c:pt idx="58">
                  <c:v>10.853873139751682</c:v>
                </c:pt>
                <c:pt idx="59">
                  <c:v>9.1617035331422301</c:v>
                </c:pt>
                <c:pt idx="60">
                  <c:v>8.2048156414012681</c:v>
                </c:pt>
                <c:pt idx="61">
                  <c:v>7.8487005820163391</c:v>
                </c:pt>
                <c:pt idx="62">
                  <c:v>7.5321075273889306</c:v>
                </c:pt>
                <c:pt idx="63">
                  <c:v>8.4282390986284703</c:v>
                </c:pt>
                <c:pt idx="64">
                  <c:v>9.9414386848111107</c:v>
                </c:pt>
                <c:pt idx="65">
                  <c:v>11.030454103487921</c:v>
                </c:pt>
                <c:pt idx="66">
                  <c:v>10.059131786039352</c:v>
                </c:pt>
                <c:pt idx="67">
                  <c:v>8.587401605163798</c:v>
                </c:pt>
                <c:pt idx="68">
                  <c:v>7.7626342023392123</c:v>
                </c:pt>
                <c:pt idx="69">
                  <c:v>7.3923179944669499</c:v>
                </c:pt>
                <c:pt idx="70">
                  <c:v>7.201257206604148</c:v>
                </c:pt>
                <c:pt idx="71">
                  <c:v>7.5276608233707067</c:v>
                </c:pt>
                <c:pt idx="72">
                  <c:v>7.269440337099069</c:v>
                </c:pt>
                <c:pt idx="73">
                  <c:v>6.8340849256780443</c:v>
                </c:pt>
                <c:pt idx="74">
                  <c:v>6.2504663774226357</c:v>
                </c:pt>
                <c:pt idx="75">
                  <c:v>5.0974780976735641</c:v>
                </c:pt>
                <c:pt idx="76">
                  <c:v>3.8665032245291253</c:v>
                </c:pt>
                <c:pt idx="77">
                  <c:v>2.3543174848492603</c:v>
                </c:pt>
                <c:pt idx="78">
                  <c:v>1.6543141923323359</c:v>
                </c:pt>
                <c:pt idx="79">
                  <c:v>1.0573622223347026</c:v>
                </c:pt>
                <c:pt idx="80">
                  <c:v>0.7318875915112133</c:v>
                </c:pt>
                <c:pt idx="81">
                  <c:v>8.9421129027796781E-2</c:v>
                </c:pt>
                <c:pt idx="82">
                  <c:v>-0.76857084034043843</c:v>
                </c:pt>
                <c:pt idx="83">
                  <c:v>-0.61797859039132585</c:v>
                </c:pt>
                <c:pt idx="84">
                  <c:v>0.23583270313086618</c:v>
                </c:pt>
                <c:pt idx="85">
                  <c:v>0.52021405948880284</c:v>
                </c:pt>
                <c:pt idx="86">
                  <c:v>-0.34894596364652397</c:v>
                </c:pt>
                <c:pt idx="87">
                  <c:v>-2.0551718654372175</c:v>
                </c:pt>
                <c:pt idx="88">
                  <c:v>-2.9625246962004739</c:v>
                </c:pt>
                <c:pt idx="89">
                  <c:v>-2.4349986669102219</c:v>
                </c:pt>
                <c:pt idx="90">
                  <c:v>-2.4540552526441348</c:v>
                </c:pt>
                <c:pt idx="91">
                  <c:v>-2.44715012067432</c:v>
                </c:pt>
                <c:pt idx="92">
                  <c:v>-1.7879314542304412</c:v>
                </c:pt>
                <c:pt idx="93">
                  <c:v>0.30098571801421686</c:v>
                </c:pt>
                <c:pt idx="94">
                  <c:v>2.0842601872413375</c:v>
                </c:pt>
                <c:pt idx="95">
                  <c:v>1.9726269731488639</c:v>
                </c:pt>
                <c:pt idx="96">
                  <c:v>1.5665791149794936</c:v>
                </c:pt>
                <c:pt idx="97">
                  <c:v>1.8791885942926394</c:v>
                </c:pt>
                <c:pt idx="98">
                  <c:v>3.2423046467197718</c:v>
                </c:pt>
                <c:pt idx="99">
                  <c:v>4.2487691223691932</c:v>
                </c:pt>
                <c:pt idx="100">
                  <c:v>4.5032894752327755</c:v>
                </c:pt>
                <c:pt idx="101">
                  <c:v>4.9098760569625481</c:v>
                </c:pt>
                <c:pt idx="102">
                  <c:v>5.114480156240627</c:v>
                </c:pt>
                <c:pt idx="103">
                  <c:v>5.1181154612525459</c:v>
                </c:pt>
                <c:pt idx="104">
                  <c:v>5.0931773329964898</c:v>
                </c:pt>
                <c:pt idx="105">
                  <c:v>3.6835840003487927</c:v>
                </c:pt>
                <c:pt idx="106">
                  <c:v>2.494324304424993</c:v>
                </c:pt>
                <c:pt idx="107">
                  <c:v>2.5485900209304306</c:v>
                </c:pt>
                <c:pt idx="108">
                  <c:v>2.5623032387728131</c:v>
                </c:pt>
                <c:pt idx="109">
                  <c:v>2.3330881749006038</c:v>
                </c:pt>
                <c:pt idx="110">
                  <c:v>2.112549971064098</c:v>
                </c:pt>
                <c:pt idx="111">
                  <c:v>3.0803186087440739</c:v>
                </c:pt>
                <c:pt idx="112">
                  <c:v>4.3294504137474625</c:v>
                </c:pt>
                <c:pt idx="113">
                  <c:v>3.5618429379685721</c:v>
                </c:pt>
                <c:pt idx="114">
                  <c:v>2.900440997570449</c:v>
                </c:pt>
                <c:pt idx="115">
                  <c:v>3.5246270629862453</c:v>
                </c:pt>
                <c:pt idx="116">
                  <c:v>3.7957423745617347</c:v>
                </c:pt>
                <c:pt idx="117">
                  <c:v>3.3956392271035631</c:v>
                </c:pt>
                <c:pt idx="118">
                  <c:v>2.9363980244505306</c:v>
                </c:pt>
                <c:pt idx="119">
                  <c:v>1.4605037465275879</c:v>
                </c:pt>
                <c:pt idx="120">
                  <c:v>0.19900408092643512</c:v>
                </c:pt>
                <c:pt idx="121">
                  <c:v>0.76308869368896159</c:v>
                </c:pt>
                <c:pt idx="122">
                  <c:v>-0.83275620891553892</c:v>
                </c:pt>
                <c:pt idx="123">
                  <c:v>-1.6962704207807582</c:v>
                </c:pt>
                <c:pt idx="124">
                  <c:v>-2.8328372084654854</c:v>
                </c:pt>
                <c:pt idx="125">
                  <c:v>-2.2200426084578222</c:v>
                </c:pt>
                <c:pt idx="126">
                  <c:v>-0.43608113711377622</c:v>
                </c:pt>
                <c:pt idx="127">
                  <c:v>-5.9913359139030606E-2</c:v>
                </c:pt>
                <c:pt idx="128">
                  <c:v>-0.17217910150644147</c:v>
                </c:pt>
                <c:pt idx="129">
                  <c:v>1.0653608131783969</c:v>
                </c:pt>
                <c:pt idx="130">
                  <c:v>2.2065481494919807</c:v>
                </c:pt>
                <c:pt idx="131">
                  <c:v>3.8073811099515078</c:v>
                </c:pt>
                <c:pt idx="132">
                  <c:v>3.9429360803983768</c:v>
                </c:pt>
                <c:pt idx="133">
                  <c:v>3.3228679743413427</c:v>
                </c:pt>
                <c:pt idx="134">
                  <c:v>4.6471442274775958</c:v>
                </c:pt>
                <c:pt idx="135">
                  <c:v>5.0778436746307998</c:v>
                </c:pt>
                <c:pt idx="136">
                  <c:v>6.413495309570755</c:v>
                </c:pt>
                <c:pt idx="137">
                  <c:v>5.6449275544470483</c:v>
                </c:pt>
                <c:pt idx="138">
                  <c:v>4.2487015221559821</c:v>
                </c:pt>
                <c:pt idx="139">
                  <c:v>3.585946027929745</c:v>
                </c:pt>
                <c:pt idx="140">
                  <c:v>2.7312192844722394</c:v>
                </c:pt>
                <c:pt idx="141">
                  <c:v>2.4895484638070005</c:v>
                </c:pt>
                <c:pt idx="142">
                  <c:v>2.4418770169738182</c:v>
                </c:pt>
                <c:pt idx="143">
                  <c:v>1.8416538329633447</c:v>
                </c:pt>
                <c:pt idx="144">
                  <c:v>2.2870299782725181</c:v>
                </c:pt>
                <c:pt idx="145">
                  <c:v>2.1296964011923381</c:v>
                </c:pt>
                <c:pt idx="146">
                  <c:v>2.303570813587275</c:v>
                </c:pt>
                <c:pt idx="147">
                  <c:v>2.4661005697821627</c:v>
                </c:pt>
                <c:pt idx="148">
                  <c:v>1.730722326145558</c:v>
                </c:pt>
                <c:pt idx="149">
                  <c:v>1.786993410154448</c:v>
                </c:pt>
                <c:pt idx="150">
                  <c:v>1.9824087855794399</c:v>
                </c:pt>
                <c:pt idx="151">
                  <c:v>2.1887948457914912</c:v>
                </c:pt>
                <c:pt idx="152">
                  <c:v>2.2444878648880628</c:v>
                </c:pt>
                <c:pt idx="153">
                  <c:v>2.0424116047469112</c:v>
                </c:pt>
                <c:pt idx="154">
                  <c:v>2.023514456208638</c:v>
                </c:pt>
                <c:pt idx="155">
                  <c:v>1.3563551275411794</c:v>
                </c:pt>
                <c:pt idx="156">
                  <c:v>1.8173085919647729</c:v>
                </c:pt>
                <c:pt idx="157">
                  <c:v>3.1139615153407103</c:v>
                </c:pt>
                <c:pt idx="158">
                  <c:v>3.8347824568086435</c:v>
                </c:pt>
                <c:pt idx="159">
                  <c:v>1.6525840562240446</c:v>
                </c:pt>
                <c:pt idx="160">
                  <c:v>-8.4896885694963967E-2</c:v>
                </c:pt>
                <c:pt idx="161">
                  <c:v>-1.5410167090944722</c:v>
                </c:pt>
                <c:pt idx="162">
                  <c:v>-3.3670097877408733</c:v>
                </c:pt>
                <c:pt idx="163">
                  <c:v>-5.1182575588171435</c:v>
                </c:pt>
                <c:pt idx="164">
                  <c:v>-5.4611591658151903</c:v>
                </c:pt>
                <c:pt idx="165">
                  <c:v>-5.6437908449923562</c:v>
                </c:pt>
                <c:pt idx="166">
                  <c:v>-5.8696590806430269</c:v>
                </c:pt>
                <c:pt idx="167">
                  <c:v>-5.0202883624381913</c:v>
                </c:pt>
                <c:pt idx="168">
                  <c:v>-5.2273836009461414</c:v>
                </c:pt>
                <c:pt idx="169">
                  <c:v>-6.5341298284453666</c:v>
                </c:pt>
                <c:pt idx="170">
                  <c:v>-7.3309340267673511</c:v>
                </c:pt>
                <c:pt idx="171">
                  <c:v>-5.860610762616508</c:v>
                </c:pt>
                <c:pt idx="172">
                  <c:v>-5.0015507379935702</c:v>
                </c:pt>
                <c:pt idx="173">
                  <c:v>-3.8106753256970922</c:v>
                </c:pt>
                <c:pt idx="174">
                  <c:v>-2.1037887352237097</c:v>
                </c:pt>
                <c:pt idx="175">
                  <c:v>-0.82815491639804717</c:v>
                </c:pt>
                <c:pt idx="176">
                  <c:v>-4.7444160246730864E-2</c:v>
                </c:pt>
                <c:pt idx="177">
                  <c:v>-0.63461794095377166</c:v>
                </c:pt>
                <c:pt idx="178">
                  <c:v>-1.3077577234217019</c:v>
                </c:pt>
                <c:pt idx="179">
                  <c:v>-1.3358869835094322</c:v>
                </c:pt>
                <c:pt idx="180">
                  <c:v>-0.93575937675526577</c:v>
                </c:pt>
                <c:pt idx="181">
                  <c:v>-3.1185438679688492E-2</c:v>
                </c:pt>
                <c:pt idx="182">
                  <c:v>0.44895801588916634</c:v>
                </c:pt>
                <c:pt idx="183">
                  <c:v>1.4868950101462897</c:v>
                </c:pt>
                <c:pt idx="184">
                  <c:v>2.9620769851359636</c:v>
                </c:pt>
                <c:pt idx="185">
                  <c:v>3.8162378132923642</c:v>
                </c:pt>
                <c:pt idx="186">
                  <c:v>4.4269512159296802</c:v>
                </c:pt>
                <c:pt idx="187">
                  <c:v>4.8366949948787177</c:v>
                </c:pt>
                <c:pt idx="188">
                  <c:v>4.9351750309482973</c:v>
                </c:pt>
                <c:pt idx="189">
                  <c:v>6.1390179057259529</c:v>
                </c:pt>
                <c:pt idx="190">
                  <c:v>6.6624389456649684</c:v>
                </c:pt>
                <c:pt idx="191">
                  <c:v>7.7949755508439829</c:v>
                </c:pt>
                <c:pt idx="192">
                  <c:v>8.0058599369028727</c:v>
                </c:pt>
                <c:pt idx="193">
                  <c:v>8.7799111300381654</c:v>
                </c:pt>
                <c:pt idx="194">
                  <c:v>9.0240210721955645</c:v>
                </c:pt>
                <c:pt idx="195">
                  <c:v>8.3161262446741713</c:v>
                </c:pt>
                <c:pt idx="196">
                  <c:v>8.6341283161190585</c:v>
                </c:pt>
                <c:pt idx="197">
                  <c:v>8.7395571640343341</c:v>
                </c:pt>
                <c:pt idx="198">
                  <c:v>7.8616163561555323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8"/>
          <c:order val="6"/>
          <c:tx>
            <c:strRef>
              <c:f>'Base gráficos 1'!$AF$3</c:f>
              <c:strCache>
                <c:ptCount val="1"/>
                <c:pt idx="0">
                  <c:v>DAP mayor a 1 año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1'!$AF$20:$AF$493</c:f>
              <c:numCache>
                <c:formatCode>0.0</c:formatCode>
                <c:ptCount val="474"/>
                <c:pt idx="23">
                  <c:v>7.4932699978611632</c:v>
                </c:pt>
                <c:pt idx="24">
                  <c:v>2.915426189169394</c:v>
                </c:pt>
                <c:pt idx="25">
                  <c:v>-1.5099533921020067</c:v>
                </c:pt>
                <c:pt idx="26">
                  <c:v>-3.2074774331265492</c:v>
                </c:pt>
                <c:pt idx="27">
                  <c:v>-4.6046381176329687</c:v>
                </c:pt>
                <c:pt idx="28">
                  <c:v>-4.6108942052152546</c:v>
                </c:pt>
                <c:pt idx="29">
                  <c:v>-3.6902625328842591</c:v>
                </c:pt>
                <c:pt idx="30">
                  <c:v>-3.5319337711995775</c:v>
                </c:pt>
                <c:pt idx="31">
                  <c:v>-5.3142632866374298</c:v>
                </c:pt>
                <c:pt idx="32">
                  <c:v>-6.0694287740155239</c:v>
                </c:pt>
                <c:pt idx="33">
                  <c:v>-5.9605130029489661</c:v>
                </c:pt>
                <c:pt idx="34">
                  <c:v>-6.607812798143339</c:v>
                </c:pt>
                <c:pt idx="35">
                  <c:v>-5.8963587748281627</c:v>
                </c:pt>
                <c:pt idx="36">
                  <c:v>-4.661827845448169</c:v>
                </c:pt>
                <c:pt idx="37">
                  <c:v>-3.9393870451301125</c:v>
                </c:pt>
                <c:pt idx="38">
                  <c:v>-2.9837283353929545</c:v>
                </c:pt>
                <c:pt idx="39">
                  <c:v>-2.3598208982405104</c:v>
                </c:pt>
                <c:pt idx="40">
                  <c:v>-2.8472549584724391</c:v>
                </c:pt>
                <c:pt idx="41">
                  <c:v>-3.643760314364866</c:v>
                </c:pt>
                <c:pt idx="42">
                  <c:v>-5.0864069083429655</c:v>
                </c:pt>
                <c:pt idx="43">
                  <c:v>-5.0611602084195528</c:v>
                </c:pt>
                <c:pt idx="44">
                  <c:v>-4.3332970010484066</c:v>
                </c:pt>
                <c:pt idx="45">
                  <c:v>-4.4910312318519159</c:v>
                </c:pt>
                <c:pt idx="46">
                  <c:v>-4.0668271313702853</c:v>
                </c:pt>
                <c:pt idx="47">
                  <c:v>-4.6537814088786558</c:v>
                </c:pt>
                <c:pt idx="48">
                  <c:v>-5.1803657069110232</c:v>
                </c:pt>
                <c:pt idx="49">
                  <c:v>-4.9829813179638851</c:v>
                </c:pt>
                <c:pt idx="50">
                  <c:v>-5.0116705120892684</c:v>
                </c:pt>
                <c:pt idx="51">
                  <c:v>-3.8900221260656056</c:v>
                </c:pt>
                <c:pt idx="52">
                  <c:v>-1.9857342373927467</c:v>
                </c:pt>
                <c:pt idx="53">
                  <c:v>-0.62417441505547366</c:v>
                </c:pt>
                <c:pt idx="54">
                  <c:v>0.78961828583638216</c:v>
                </c:pt>
                <c:pt idx="55">
                  <c:v>1.7919564424356702</c:v>
                </c:pt>
                <c:pt idx="56">
                  <c:v>2.3380997828145298</c:v>
                </c:pt>
                <c:pt idx="57">
                  <c:v>3.6345513082092835</c:v>
                </c:pt>
                <c:pt idx="58">
                  <c:v>5.2063199728396059</c:v>
                </c:pt>
                <c:pt idx="59">
                  <c:v>6.2128024394666159</c:v>
                </c:pt>
                <c:pt idx="60">
                  <c:v>6.5274550526401924</c:v>
                </c:pt>
                <c:pt idx="61">
                  <c:v>6.8141305055417813</c:v>
                </c:pt>
                <c:pt idx="62">
                  <c:v>7.2688361391136054</c:v>
                </c:pt>
                <c:pt idx="63">
                  <c:v>6.7597010877831183</c:v>
                </c:pt>
                <c:pt idx="64">
                  <c:v>5.7589083001686241</c:v>
                </c:pt>
                <c:pt idx="65">
                  <c:v>4.3830397067829932</c:v>
                </c:pt>
                <c:pt idx="66">
                  <c:v>3.0453062840957261</c:v>
                </c:pt>
                <c:pt idx="67">
                  <c:v>2.8424766722517503</c:v>
                </c:pt>
                <c:pt idx="68">
                  <c:v>2.6499584121751663</c:v>
                </c:pt>
                <c:pt idx="69">
                  <c:v>1.5088858066102686</c:v>
                </c:pt>
                <c:pt idx="70">
                  <c:v>-0.22960063869590178</c:v>
                </c:pt>
                <c:pt idx="71">
                  <c:v>-0.71496298143554327</c:v>
                </c:pt>
                <c:pt idx="72">
                  <c:v>0.28497363351455279</c:v>
                </c:pt>
                <c:pt idx="73">
                  <c:v>0.79475299399158472</c:v>
                </c:pt>
                <c:pt idx="74">
                  <c:v>0.24458946548259786</c:v>
                </c:pt>
                <c:pt idx="75">
                  <c:v>0.22566063937252134</c:v>
                </c:pt>
                <c:pt idx="76">
                  <c:v>1.1227910636477574</c:v>
                </c:pt>
                <c:pt idx="77">
                  <c:v>2.3430132542122548</c:v>
                </c:pt>
                <c:pt idx="78">
                  <c:v>3.4147490110626135</c:v>
                </c:pt>
                <c:pt idx="79">
                  <c:v>3.631146546924648</c:v>
                </c:pt>
                <c:pt idx="80">
                  <c:v>3.6414939711842043</c:v>
                </c:pt>
                <c:pt idx="81">
                  <c:v>4.5941560164995927</c:v>
                </c:pt>
                <c:pt idx="82">
                  <c:v>5.78868372478148</c:v>
                </c:pt>
                <c:pt idx="83">
                  <c:v>6.0423432022992296</c:v>
                </c:pt>
                <c:pt idx="84">
                  <c:v>5.095595715734655</c:v>
                </c:pt>
                <c:pt idx="85">
                  <c:v>3.9281106841870641</c:v>
                </c:pt>
                <c:pt idx="86">
                  <c:v>3.367606950135241</c:v>
                </c:pt>
                <c:pt idx="87">
                  <c:v>3.0169100570318284</c:v>
                </c:pt>
                <c:pt idx="88">
                  <c:v>2.378171111522001</c:v>
                </c:pt>
                <c:pt idx="89">
                  <c:v>2.2086732894097132</c:v>
                </c:pt>
                <c:pt idx="90">
                  <c:v>2.2275076684638333</c:v>
                </c:pt>
                <c:pt idx="91">
                  <c:v>1.9531514715294225</c:v>
                </c:pt>
                <c:pt idx="92">
                  <c:v>1.9197110236119506</c:v>
                </c:pt>
                <c:pt idx="93">
                  <c:v>0.9178215073811431</c:v>
                </c:pt>
                <c:pt idx="94">
                  <c:v>-0.12882606806578228</c:v>
                </c:pt>
                <c:pt idx="95">
                  <c:v>-0.65034967937978727</c:v>
                </c:pt>
                <c:pt idx="96">
                  <c:v>-1.1819962619958335</c:v>
                </c:pt>
                <c:pt idx="97">
                  <c:v>-1.3788942047350803</c:v>
                </c:pt>
                <c:pt idx="98">
                  <c:v>-1.1228720190960269</c:v>
                </c:pt>
                <c:pt idx="99">
                  <c:v>-0.79878555672706397</c:v>
                </c:pt>
                <c:pt idx="100">
                  <c:v>-0.67482825031845806</c:v>
                </c:pt>
                <c:pt idx="101">
                  <c:v>-0.78808316257647804</c:v>
                </c:pt>
                <c:pt idx="102">
                  <c:v>-0.38116348953131363</c:v>
                </c:pt>
                <c:pt idx="103">
                  <c:v>0.2924454828352297</c:v>
                </c:pt>
                <c:pt idx="104">
                  <c:v>0.61300363892324283</c:v>
                </c:pt>
                <c:pt idx="105">
                  <c:v>1.0177338222005339</c:v>
                </c:pt>
                <c:pt idx="106">
                  <c:v>1.4783586385196092</c:v>
                </c:pt>
                <c:pt idx="107">
                  <c:v>1.9534334358535763</c:v>
                </c:pt>
                <c:pt idx="108">
                  <c:v>2.682197527953571</c:v>
                </c:pt>
                <c:pt idx="109">
                  <c:v>3.4236278455004459</c:v>
                </c:pt>
                <c:pt idx="110">
                  <c:v>2.8972982483634682</c:v>
                </c:pt>
                <c:pt idx="111">
                  <c:v>1.4511103332171056</c:v>
                </c:pt>
                <c:pt idx="112">
                  <c:v>0.57026747976468717</c:v>
                </c:pt>
                <c:pt idx="113">
                  <c:v>0.28284936007028316</c:v>
                </c:pt>
                <c:pt idx="114">
                  <c:v>-0.24404025652269179</c:v>
                </c:pt>
                <c:pt idx="115">
                  <c:v>-0.81001904889470877</c:v>
                </c:pt>
                <c:pt idx="116">
                  <c:v>-1.1305749911937806</c:v>
                </c:pt>
                <c:pt idx="117">
                  <c:v>-1.1810213400783522</c:v>
                </c:pt>
                <c:pt idx="118">
                  <c:v>-1.2554878530960005</c:v>
                </c:pt>
                <c:pt idx="119">
                  <c:v>-1.364445483459817</c:v>
                </c:pt>
                <c:pt idx="120">
                  <c:v>-1.5397848699721985</c:v>
                </c:pt>
                <c:pt idx="121">
                  <c:v>-1.9034312442440444</c:v>
                </c:pt>
                <c:pt idx="122">
                  <c:v>-1.4134128258036969</c:v>
                </c:pt>
                <c:pt idx="123">
                  <c:v>0.3201409548136061</c:v>
                </c:pt>
                <c:pt idx="124">
                  <c:v>1.3298374993846107</c:v>
                </c:pt>
                <c:pt idx="125">
                  <c:v>1.3313919866111139</c:v>
                </c:pt>
                <c:pt idx="126">
                  <c:v>3.9264571058540525E-2</c:v>
                </c:pt>
                <c:pt idx="127">
                  <c:v>9.3529030760250792E-2</c:v>
                </c:pt>
                <c:pt idx="128">
                  <c:v>-0.58276895455369715</c:v>
                </c:pt>
                <c:pt idx="129">
                  <c:v>-1.2779473056461581</c:v>
                </c:pt>
                <c:pt idx="130">
                  <c:v>-1.7762749808769538</c:v>
                </c:pt>
                <c:pt idx="131">
                  <c:v>-2.0772270928474827</c:v>
                </c:pt>
                <c:pt idx="132">
                  <c:v>-2.0821862142758008</c:v>
                </c:pt>
                <c:pt idx="133">
                  <c:v>-2.1277242513798287</c:v>
                </c:pt>
                <c:pt idx="134">
                  <c:v>-1.5266342978926772</c:v>
                </c:pt>
                <c:pt idx="135">
                  <c:v>-2.1041546971778158</c:v>
                </c:pt>
                <c:pt idx="136">
                  <c:v>-2.7953553144610419</c:v>
                </c:pt>
                <c:pt idx="137">
                  <c:v>-2.7853657205493239</c:v>
                </c:pt>
                <c:pt idx="138">
                  <c:v>-1.5917322021756699</c:v>
                </c:pt>
                <c:pt idx="139">
                  <c:v>-1.5160999840958702</c:v>
                </c:pt>
                <c:pt idx="140">
                  <c:v>-1.0814038856777051</c:v>
                </c:pt>
                <c:pt idx="141">
                  <c:v>-0.25223687159380154</c:v>
                </c:pt>
                <c:pt idx="142">
                  <c:v>0.20161421721215131</c:v>
                </c:pt>
                <c:pt idx="143">
                  <c:v>6.5193166040792352E-2</c:v>
                </c:pt>
                <c:pt idx="144">
                  <c:v>-0.47635369592722548</c:v>
                </c:pt>
                <c:pt idx="145">
                  <c:v>-0.38609392511952595</c:v>
                </c:pt>
                <c:pt idx="146">
                  <c:v>-0.97869346442590233</c:v>
                </c:pt>
                <c:pt idx="147">
                  <c:v>-1.2820614105015238</c:v>
                </c:pt>
                <c:pt idx="148">
                  <c:v>-1.4419396793910788</c:v>
                </c:pt>
                <c:pt idx="149">
                  <c:v>-1.6300528258271356</c:v>
                </c:pt>
                <c:pt idx="150">
                  <c:v>-1.799766978085088</c:v>
                </c:pt>
                <c:pt idx="151">
                  <c:v>-2.2104415745565964</c:v>
                </c:pt>
                <c:pt idx="152">
                  <c:v>-1.6162633291624744</c:v>
                </c:pt>
                <c:pt idx="153">
                  <c:v>-1.1136760363104361</c:v>
                </c:pt>
                <c:pt idx="154">
                  <c:v>-1.116586647990607</c:v>
                </c:pt>
                <c:pt idx="155">
                  <c:v>-0.40438681602284837</c:v>
                </c:pt>
                <c:pt idx="156">
                  <c:v>-4.4503654404266631E-2</c:v>
                </c:pt>
                <c:pt idx="157">
                  <c:v>-5.5077192362164969E-2</c:v>
                </c:pt>
                <c:pt idx="158">
                  <c:v>-0.4873678220762373</c:v>
                </c:pt>
                <c:pt idx="159">
                  <c:v>-0.41212335674699341</c:v>
                </c:pt>
                <c:pt idx="160">
                  <c:v>-0.22217432680731913</c:v>
                </c:pt>
                <c:pt idx="161">
                  <c:v>-0.47381495550935071</c:v>
                </c:pt>
                <c:pt idx="162">
                  <c:v>-0.99818848057708109</c:v>
                </c:pt>
                <c:pt idx="163">
                  <c:v>-1.2074338332422907</c:v>
                </c:pt>
                <c:pt idx="164">
                  <c:v>-2.1388218786428772</c:v>
                </c:pt>
                <c:pt idx="165">
                  <c:v>-3.3130264662894144</c:v>
                </c:pt>
                <c:pt idx="166">
                  <c:v>-3.673962373926464</c:v>
                </c:pt>
                <c:pt idx="167">
                  <c:v>-4.73946091033475</c:v>
                </c:pt>
                <c:pt idx="168">
                  <c:v>-4.9067429229179043</c:v>
                </c:pt>
                <c:pt idx="169">
                  <c:v>-5.4864127552821191</c:v>
                </c:pt>
                <c:pt idx="170">
                  <c:v>-5.3587654827469882</c:v>
                </c:pt>
                <c:pt idx="171">
                  <c:v>-5.4448729359166208</c:v>
                </c:pt>
                <c:pt idx="172">
                  <c:v>-5.5173989010306883</c:v>
                </c:pt>
                <c:pt idx="173">
                  <c:v>-5.3718207641551938</c:v>
                </c:pt>
                <c:pt idx="174">
                  <c:v>-4.8406473192539163</c:v>
                </c:pt>
                <c:pt idx="175">
                  <c:v>-4.3075357520221083</c:v>
                </c:pt>
                <c:pt idx="176">
                  <c:v>-3.6668437479438647</c:v>
                </c:pt>
                <c:pt idx="177">
                  <c:v>-3.0066139456202565</c:v>
                </c:pt>
                <c:pt idx="178">
                  <c:v>-2.4604895816796368</c:v>
                </c:pt>
                <c:pt idx="179">
                  <c:v>-1.6518607349627852</c:v>
                </c:pt>
                <c:pt idx="180">
                  <c:v>-0.97029735376649662</c:v>
                </c:pt>
                <c:pt idx="181">
                  <c:v>-4.2710519748172658E-2</c:v>
                </c:pt>
                <c:pt idx="182">
                  <c:v>0.91128315634766877</c:v>
                </c:pt>
                <c:pt idx="183">
                  <c:v>2.1028056017990968</c:v>
                </c:pt>
                <c:pt idx="184">
                  <c:v>2.9092956461904467</c:v>
                </c:pt>
                <c:pt idx="185">
                  <c:v>3.713638525875596</c:v>
                </c:pt>
                <c:pt idx="186">
                  <c:v>4.1290276815373081</c:v>
                </c:pt>
                <c:pt idx="187">
                  <c:v>4.4506722746689835</c:v>
                </c:pt>
                <c:pt idx="188">
                  <c:v>4.7416989506538334</c:v>
                </c:pt>
                <c:pt idx="189">
                  <c:v>5.1409857375790748</c:v>
                </c:pt>
                <c:pt idx="190">
                  <c:v>5.150907263469839</c:v>
                </c:pt>
                <c:pt idx="191">
                  <c:v>5.0195409790163419</c:v>
                </c:pt>
                <c:pt idx="192">
                  <c:v>4.5624983865889552</c:v>
                </c:pt>
                <c:pt idx="193">
                  <c:v>3.766941526182729</c:v>
                </c:pt>
                <c:pt idx="194">
                  <c:v>2.8949038728050605</c:v>
                </c:pt>
                <c:pt idx="195">
                  <c:v>1.5861940056373238</c:v>
                </c:pt>
                <c:pt idx="196">
                  <c:v>0.75597545539956268</c:v>
                </c:pt>
                <c:pt idx="197">
                  <c:v>-0.16178059497277206</c:v>
                </c:pt>
                <c:pt idx="198">
                  <c:v>-0.78439860571515452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4-4853-93A3-72F1F5FE71D5}"/>
            </c:ext>
          </c:extLst>
        </c:ser>
        <c:ser>
          <c:idx val="5"/>
          <c:order val="7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1.3123721305189069</c:v>
                </c:pt>
                <c:pt idx="180">
                  <c:v>1.26493776211914</c:v>
                </c:pt>
                <c:pt idx="181">
                  <c:v>0.91222179300375861</c:v>
                </c:pt>
                <c:pt idx="182">
                  <c:v>0.55395210113580695</c:v>
                </c:pt>
                <c:pt idx="183">
                  <c:v>3.9323129476027945</c:v>
                </c:pt>
                <c:pt idx="184">
                  <c:v>4.086904663189002</c:v>
                </c:pt>
                <c:pt idx="185">
                  <c:v>3.7258233443120239</c:v>
                </c:pt>
                <c:pt idx="186">
                  <c:v>3.8468571905341769</c:v>
                </c:pt>
                <c:pt idx="187">
                  <c:v>3.8058948151785614</c:v>
                </c:pt>
                <c:pt idx="188">
                  <c:v>3.506686384346331</c:v>
                </c:pt>
                <c:pt idx="189">
                  <c:v>3.3913364716858654</c:v>
                </c:pt>
                <c:pt idx="190">
                  <c:v>4.4050599965980641</c:v>
                </c:pt>
                <c:pt idx="191">
                  <c:v>5.1298087003127995</c:v>
                </c:pt>
                <c:pt idx="192">
                  <c:v>5.5602557491040816</c:v>
                </c:pt>
                <c:pt idx="193">
                  <c:v>5.5911815535874165</c:v>
                </c:pt>
                <c:pt idx="194">
                  <c:v>5.5536703684641573</c:v>
                </c:pt>
                <c:pt idx="195">
                  <c:v>5.019374505265513</c:v>
                </c:pt>
                <c:pt idx="196">
                  <c:v>4.6859280778849328</c:v>
                </c:pt>
                <c:pt idx="197">
                  <c:v>4.2156061280177557</c:v>
                </c:pt>
                <c:pt idx="198">
                  <c:v>3.6206362998560264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8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  <c:pt idx="190">
                  <c:v>0.59468727830708701</c:v>
                </c:pt>
                <c:pt idx="191">
                  <c:v>0.5624387646667629</c:v>
                </c:pt>
                <c:pt idx="192">
                  <c:v>0.6137997458946175</c:v>
                </c:pt>
                <c:pt idx="193">
                  <c:v>0.50502581962689497</c:v>
                </c:pt>
                <c:pt idx="194">
                  <c:v>0.35685343257251223</c:v>
                </c:pt>
                <c:pt idx="195">
                  <c:v>0.18395039504151872</c:v>
                </c:pt>
                <c:pt idx="196">
                  <c:v>9.8628278609657477E-2</c:v>
                </c:pt>
                <c:pt idx="197">
                  <c:v>-7.3092977608091164E-2</c:v>
                </c:pt>
                <c:pt idx="198">
                  <c:v>-0.21162055438773586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9.3007448745375143</c:v>
                </c:pt>
                <c:pt idx="180">
                  <c:v>8.425891194455744</c:v>
                </c:pt>
                <c:pt idx="181">
                  <c:v>7.4231395818569439</c:v>
                </c:pt>
                <c:pt idx="182">
                  <c:v>8.1494862168898266</c:v>
                </c:pt>
                <c:pt idx="183">
                  <c:v>6.9252049724075553</c:v>
                </c:pt>
                <c:pt idx="184">
                  <c:v>6.1330621216794583</c:v>
                </c:pt>
                <c:pt idx="185">
                  <c:v>4.0862519615820787</c:v>
                </c:pt>
                <c:pt idx="186">
                  <c:v>2.8362624603069548</c:v>
                </c:pt>
                <c:pt idx="187">
                  <c:v>3.7113985545047257</c:v>
                </c:pt>
                <c:pt idx="188">
                  <c:v>2.2092139611975057</c:v>
                </c:pt>
                <c:pt idx="189">
                  <c:v>1.9380619208509275</c:v>
                </c:pt>
                <c:pt idx="190">
                  <c:v>2.6110886917630722</c:v>
                </c:pt>
                <c:pt idx="191">
                  <c:v>4.8213101283608921</c:v>
                </c:pt>
                <c:pt idx="192">
                  <c:v>6.5151695981747784</c:v>
                </c:pt>
                <c:pt idx="193">
                  <c:v>8.7704668346360251</c:v>
                </c:pt>
                <c:pt idx="194">
                  <c:v>8.7095978690818754</c:v>
                </c:pt>
                <c:pt idx="195">
                  <c:v>7.4069347985769687</c:v>
                </c:pt>
                <c:pt idx="196">
                  <c:v>8.0222187734674009</c:v>
                </c:pt>
                <c:pt idx="197">
                  <c:v>7.4075120231276239</c:v>
                </c:pt>
                <c:pt idx="198">
                  <c:v>6.2161044526063591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6833018213148885"/>
          <c:h val="0.2020595008171148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14.271209334930134</c:v>
                </c:pt>
                <c:pt idx="201">
                  <c:v>14.325756350238876</c:v>
                </c:pt>
                <c:pt idx="202">
                  <c:v>14.156815230961371</c:v>
                </c:pt>
                <c:pt idx="203">
                  <c:v>13.809676387829597</c:v>
                </c:pt>
                <c:pt idx="204">
                  <c:v>13.606397854603046</c:v>
                </c:pt>
                <c:pt idx="205">
                  <c:v>12.945402374863662</c:v>
                </c:pt>
                <c:pt idx="206">
                  <c:v>11.947200511520379</c:v>
                </c:pt>
                <c:pt idx="207">
                  <c:v>10.968015715784432</c:v>
                </c:pt>
                <c:pt idx="208">
                  <c:v>9.8726939401114322</c:v>
                </c:pt>
                <c:pt idx="209">
                  <c:v>8.9319434928199541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8.3406082929363237</c:v>
                </c:pt>
                <c:pt idx="201">
                  <c:v>7.6021949738619838</c:v>
                </c:pt>
                <c:pt idx="202">
                  <c:v>5.5223313855254474</c:v>
                </c:pt>
                <c:pt idx="203">
                  <c:v>5.7084011583340271</c:v>
                </c:pt>
                <c:pt idx="204">
                  <c:v>5.2567341499760545</c:v>
                </c:pt>
                <c:pt idx="205">
                  <c:v>4.1695510445579629</c:v>
                </c:pt>
                <c:pt idx="206">
                  <c:v>2.6467401469713536</c:v>
                </c:pt>
                <c:pt idx="207">
                  <c:v>-0.63845329967662678</c:v>
                </c:pt>
                <c:pt idx="208">
                  <c:v>-0.56293028918720722</c:v>
                </c:pt>
                <c:pt idx="209">
                  <c:v>-0.99468060823176074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10.867135046006709</c:v>
                </c:pt>
                <c:pt idx="201">
                  <c:v>10.481935800759643</c:v>
                </c:pt>
                <c:pt idx="202">
                  <c:v>10.455628062295119</c:v>
                </c:pt>
                <c:pt idx="203">
                  <c:v>9.9796669910145823</c:v>
                </c:pt>
                <c:pt idx="204">
                  <c:v>8.8827855355579004</c:v>
                </c:pt>
                <c:pt idx="205">
                  <c:v>7.6692930002719919</c:v>
                </c:pt>
                <c:pt idx="206">
                  <c:v>7.0412619090202782</c:v>
                </c:pt>
                <c:pt idx="207">
                  <c:v>6.0086196473395859</c:v>
                </c:pt>
                <c:pt idx="208">
                  <c:v>5.900403067300303</c:v>
                </c:pt>
                <c:pt idx="209">
                  <c:v>5.7068110616769019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10.758851170172278</c:v>
                </c:pt>
                <c:pt idx="201">
                  <c:v>9.9922014142429703</c:v>
                </c:pt>
                <c:pt idx="202">
                  <c:v>8.9439695662568255</c:v>
                </c:pt>
                <c:pt idx="203">
                  <c:v>9.3973922868878788</c:v>
                </c:pt>
                <c:pt idx="204">
                  <c:v>8.8424728622903359</c:v>
                </c:pt>
                <c:pt idx="205">
                  <c:v>7.3684446038453189</c:v>
                </c:pt>
                <c:pt idx="206">
                  <c:v>6.4146558721726024</c:v>
                </c:pt>
                <c:pt idx="207">
                  <c:v>3.3272870713512077</c:v>
                </c:pt>
                <c:pt idx="208">
                  <c:v>3.5052447176689299</c:v>
                </c:pt>
                <c:pt idx="209">
                  <c:v>3.2572358352178128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15.519724829337306</c:v>
                </c:pt>
                <c:pt idx="201">
                  <c:v>8.5800377134539474</c:v>
                </c:pt>
                <c:pt idx="202">
                  <c:v>11.688140214513808</c:v>
                </c:pt>
                <c:pt idx="203">
                  <c:v>22.667269659761686</c:v>
                </c:pt>
                <c:pt idx="204">
                  <c:v>19.074364334712484</c:v>
                </c:pt>
                <c:pt idx="205">
                  <c:v>7.1666552752845547</c:v>
                </c:pt>
                <c:pt idx="206">
                  <c:v>11.686959367094914</c:v>
                </c:pt>
                <c:pt idx="207">
                  <c:v>-4.4834379072920143</c:v>
                </c:pt>
                <c:pt idx="208">
                  <c:v>3.9229940470971485</c:v>
                </c:pt>
                <c:pt idx="209">
                  <c:v>9.2070763079598521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  <c:pt idx="202">
                  <c:v>4.4400000000000004</c:v>
                </c:pt>
                <c:pt idx="203">
                  <c:v>4.32</c:v>
                </c:pt>
                <c:pt idx="204">
                  <c:v>4.29</c:v>
                </c:pt>
                <c:pt idx="205">
                  <c:v>4.3099999999999996</c:v>
                </c:pt>
                <c:pt idx="206">
                  <c:v>4.29</c:v>
                </c:pt>
                <c:pt idx="207">
                  <c:v>4.2300000000000004</c:v>
                </c:pt>
                <c:pt idx="208">
                  <c:v>4.2</c:v>
                </c:pt>
                <c:pt idx="209">
                  <c:v>4.24</c:v>
                </c:pt>
                <c:pt idx="210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7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original'!$J$8:$J$1998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  <c:pt idx="203" formatCode="0.00">
                  <c:v>976.81</c:v>
                </c:pt>
                <c:pt idx="204" formatCode="0.00">
                  <c:v>992.23</c:v>
                </c:pt>
                <c:pt idx="205" formatCode="0.00">
                  <c:v>1022.34</c:v>
                </c:pt>
                <c:pt idx="206" formatCode="0.00">
                  <c:v>1032.71</c:v>
                </c:pt>
                <c:pt idx="207" formatCode="0.00">
                  <c:v>1008.72</c:v>
                </c:pt>
                <c:pt idx="208" formatCode="0.00">
                  <c:v>1045.98</c:v>
                </c:pt>
                <c:pt idx="209" formatCode="0.00">
                  <c:v>922.12</c:v>
                </c:pt>
                <c:pt idx="210" formatCode="0.00">
                  <c:v>1032.5</c:v>
                </c:pt>
                <c:pt idx="211" formatCode="0.00">
                  <c:v>1059.8800000000001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original'!$L$8:$L$1998</c:f>
              <c:numCache>
                <c:formatCode>0.0</c:formatCode>
                <c:ptCount val="1991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  <c:pt idx="203" formatCode="0.00">
                  <c:v>406.01</c:v>
                </c:pt>
                <c:pt idx="204" formatCode="0.00">
                  <c:v>363.69</c:v>
                </c:pt>
                <c:pt idx="205" formatCode="0.00">
                  <c:v>314.29000000000002</c:v>
                </c:pt>
                <c:pt idx="206" formatCode="0.00">
                  <c:v>426.83</c:v>
                </c:pt>
                <c:pt idx="207" formatCode="0.00">
                  <c:v>355.14</c:v>
                </c:pt>
                <c:pt idx="208" formatCode="0.00">
                  <c:v>422.27</c:v>
                </c:pt>
                <c:pt idx="209" formatCode="0.00">
                  <c:v>339.68</c:v>
                </c:pt>
                <c:pt idx="210" formatCode="0.00">
                  <c:v>344.02</c:v>
                </c:pt>
                <c:pt idx="211" formatCode="0.00">
                  <c:v>352.73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original'!$P$8:$P$1998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  <c:pt idx="203" formatCode="0.00">
                  <c:v>605.67999999999995</c:v>
                </c:pt>
                <c:pt idx="204" formatCode="0.00">
                  <c:v>581.23</c:v>
                </c:pt>
                <c:pt idx="205" formatCode="0.00">
                  <c:v>525.04999999999995</c:v>
                </c:pt>
                <c:pt idx="206" formatCode="0.00">
                  <c:v>587.24</c:v>
                </c:pt>
                <c:pt idx="207" formatCode="0.00">
                  <c:v>524.02</c:v>
                </c:pt>
                <c:pt idx="208" formatCode="0.00">
                  <c:v>582.09</c:v>
                </c:pt>
                <c:pt idx="209" formatCode="0.00">
                  <c:v>545.42999999999995</c:v>
                </c:pt>
                <c:pt idx="210" formatCode="0.00">
                  <c:v>552.9</c:v>
                </c:pt>
                <c:pt idx="211" formatCode="0.00">
                  <c:v>572.17999999999995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original'!$N$8:$N$1998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  <c:pt idx="203" formatCode="0.00">
                  <c:v>436.43</c:v>
                </c:pt>
                <c:pt idx="204" formatCode="0.00">
                  <c:v>460.97</c:v>
                </c:pt>
                <c:pt idx="205" formatCode="0.00">
                  <c:v>368.62</c:v>
                </c:pt>
                <c:pt idx="206" formatCode="0.00">
                  <c:v>506.21</c:v>
                </c:pt>
                <c:pt idx="207" formatCode="0.00">
                  <c:v>378.52</c:v>
                </c:pt>
                <c:pt idx="208" formatCode="0.00">
                  <c:v>462.48</c:v>
                </c:pt>
                <c:pt idx="209" formatCode="0.00">
                  <c:v>414.24</c:v>
                </c:pt>
                <c:pt idx="210" formatCode="0.00">
                  <c:v>451.43</c:v>
                </c:pt>
                <c:pt idx="211" formatCode="0.00">
                  <c:v>573.11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original'!$H$8:$H$1998</c:f>
              <c:numCache>
                <c:formatCode>0.0</c:formatCode>
                <c:ptCount val="1991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  <c:pt idx="203">
                  <c:v>2424.9299999999998</c:v>
                </c:pt>
                <c:pt idx="204">
                  <c:v>2398.12</c:v>
                </c:pt>
                <c:pt idx="205">
                  <c:v>2230.3000000000002</c:v>
                </c:pt>
                <c:pt idx="206">
                  <c:v>2552.9899999999998</c:v>
                </c:pt>
                <c:pt idx="207">
                  <c:v>2266.4</c:v>
                </c:pt>
                <c:pt idx="208">
                  <c:v>2512.8200000000002</c:v>
                </c:pt>
                <c:pt idx="209">
                  <c:v>2221.4699999999998</c:v>
                </c:pt>
                <c:pt idx="210">
                  <c:v>2380.85</c:v>
                </c:pt>
                <c:pt idx="211">
                  <c:v>2557.9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  <c:majorUnit val="6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2905683518532136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original'!$X$8:$X$1998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  <c:pt idx="203" formatCode="0.00">
                  <c:v>2828.43</c:v>
                </c:pt>
                <c:pt idx="204" formatCode="0.00">
                  <c:v>2928.52</c:v>
                </c:pt>
                <c:pt idx="205" formatCode="0.00">
                  <c:v>2562.0700000000002</c:v>
                </c:pt>
                <c:pt idx="206" formatCode="0.00">
                  <c:v>3097.41</c:v>
                </c:pt>
                <c:pt idx="207" formatCode="0.00">
                  <c:v>2321.9299999999998</c:v>
                </c:pt>
                <c:pt idx="208" formatCode="0.00">
                  <c:v>2877.61</c:v>
                </c:pt>
                <c:pt idx="209" formatCode="0.00">
                  <c:v>2791.69</c:v>
                </c:pt>
                <c:pt idx="210" formatCode="0.00">
                  <c:v>2856.89</c:v>
                </c:pt>
                <c:pt idx="211" formatCode="0.00">
                  <c:v>2725.47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original'!$T$8:$T$1998</c:f>
              <c:numCache>
                <c:formatCode>0.0</c:formatCode>
                <c:ptCount val="1991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  <c:pt idx="203">
                  <c:v>80.790000000000006</c:v>
                </c:pt>
                <c:pt idx="204">
                  <c:v>78.84</c:v>
                </c:pt>
                <c:pt idx="205">
                  <c:v>75.33</c:v>
                </c:pt>
                <c:pt idx="206">
                  <c:v>83.64</c:v>
                </c:pt>
                <c:pt idx="207">
                  <c:v>80.66</c:v>
                </c:pt>
                <c:pt idx="208">
                  <c:v>84.08</c:v>
                </c:pt>
                <c:pt idx="209">
                  <c:v>69.11</c:v>
                </c:pt>
                <c:pt idx="210">
                  <c:v>79.44</c:v>
                </c:pt>
                <c:pt idx="211">
                  <c:v>83.48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original'!$V$8:$V$1998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  <c:pt idx="203" formatCode="0.00">
                  <c:v>5284.01</c:v>
                </c:pt>
                <c:pt idx="204" formatCode="0.00">
                  <c:v>3913.99</c:v>
                </c:pt>
                <c:pt idx="205" formatCode="0.00">
                  <c:v>2731.23</c:v>
                </c:pt>
                <c:pt idx="206" formatCode="0.00">
                  <c:v>3930.94</c:v>
                </c:pt>
                <c:pt idx="207" formatCode="0.00">
                  <c:v>3152.6</c:v>
                </c:pt>
                <c:pt idx="208" formatCode="0.00">
                  <c:v>3344.86</c:v>
                </c:pt>
                <c:pt idx="209" formatCode="0.00">
                  <c:v>3308.01</c:v>
                </c:pt>
                <c:pt idx="210" formatCode="0.00">
                  <c:v>2583.3200000000002</c:v>
                </c:pt>
                <c:pt idx="211" formatCode="0.00">
                  <c:v>2925.02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original'!$R$8:$R$1998</c:f>
              <c:numCache>
                <c:formatCode>0.0</c:formatCode>
                <c:ptCount val="1991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  <c:pt idx="203">
                  <c:v>8193.2300000000014</c:v>
                </c:pt>
                <c:pt idx="204">
                  <c:v>6921.35</c:v>
                </c:pt>
                <c:pt idx="205">
                  <c:v>5368.63</c:v>
                </c:pt>
                <c:pt idx="206">
                  <c:v>7111.9900000000007</c:v>
                </c:pt>
                <c:pt idx="207">
                  <c:v>5555.19</c:v>
                </c:pt>
                <c:pt idx="208">
                  <c:v>6306.55</c:v>
                </c:pt>
                <c:pt idx="209">
                  <c:v>6168.81</c:v>
                </c:pt>
                <c:pt idx="210">
                  <c:v>5519.65</c:v>
                </c:pt>
                <c:pt idx="211">
                  <c:v>5733.97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original'!$AB$8:$AB$1998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  <c:pt idx="203" formatCode="0.00">
                  <c:v>1148.56</c:v>
                </c:pt>
                <c:pt idx="204" formatCode="0.00">
                  <c:v>1122.8499999999999</c:v>
                </c:pt>
                <c:pt idx="205" formatCode="0.00">
                  <c:v>993.62</c:v>
                </c:pt>
                <c:pt idx="206" formatCode="0.00">
                  <c:v>1326.58</c:v>
                </c:pt>
                <c:pt idx="207" formatCode="0.00">
                  <c:v>1109.8599999999999</c:v>
                </c:pt>
                <c:pt idx="208" formatCode="0.00">
                  <c:v>1414.46</c:v>
                </c:pt>
                <c:pt idx="209" formatCode="0.00">
                  <c:v>1063.28</c:v>
                </c:pt>
                <c:pt idx="210" formatCode="0.00">
                  <c:v>1290</c:v>
                </c:pt>
                <c:pt idx="211" formatCode="0.00">
                  <c:v>1095.69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original'!$AD$8:$AD$1998</c:f>
              <c:numCache>
                <c:formatCode>0.0</c:formatCode>
                <c:ptCount val="1991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  <c:pt idx="203" formatCode="0.00">
                  <c:v>551.21</c:v>
                </c:pt>
                <c:pt idx="204" formatCode="0.00">
                  <c:v>478.21</c:v>
                </c:pt>
                <c:pt idx="205" formatCode="0.00">
                  <c:v>388.71</c:v>
                </c:pt>
                <c:pt idx="206" formatCode="0.00">
                  <c:v>607.11</c:v>
                </c:pt>
                <c:pt idx="207" formatCode="0.00">
                  <c:v>444.42</c:v>
                </c:pt>
                <c:pt idx="208" formatCode="0.00">
                  <c:v>512.92999999999995</c:v>
                </c:pt>
                <c:pt idx="209" formatCode="0.00">
                  <c:v>479.86</c:v>
                </c:pt>
                <c:pt idx="210" formatCode="0.00">
                  <c:v>548.19000000000005</c:v>
                </c:pt>
                <c:pt idx="211" formatCode="0.00">
                  <c:v>461.78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original'!$Z$8:$Z$1998</c:f>
              <c:numCache>
                <c:formatCode>0.0</c:formatCode>
                <c:ptCount val="1991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  <c:pt idx="203">
                  <c:v>1699.77</c:v>
                </c:pt>
                <c:pt idx="204">
                  <c:v>1601.06</c:v>
                </c:pt>
                <c:pt idx="205">
                  <c:v>1382.33</c:v>
                </c:pt>
                <c:pt idx="206">
                  <c:v>1933.69</c:v>
                </c:pt>
                <c:pt idx="207">
                  <c:v>1554.28</c:v>
                </c:pt>
                <c:pt idx="208">
                  <c:v>1927.3899999999999</c:v>
                </c:pt>
                <c:pt idx="209">
                  <c:v>1543.14</c:v>
                </c:pt>
                <c:pt idx="210">
                  <c:v>1838.19</c:v>
                </c:pt>
                <c:pt idx="211">
                  <c:v>1557.47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87231502604231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original'!$AF$8:$AF$1998</c:f>
              <c:numCache>
                <c:formatCode>0.0</c:formatCode>
                <c:ptCount val="1991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  <c:pt idx="203" formatCode="0.00">
                  <c:v>420.92</c:v>
                </c:pt>
                <c:pt idx="204" formatCode="0.00">
                  <c:v>339.91</c:v>
                </c:pt>
                <c:pt idx="205" formatCode="0.00">
                  <c:v>339.97</c:v>
                </c:pt>
                <c:pt idx="206" formatCode="0.00">
                  <c:v>429.94</c:v>
                </c:pt>
                <c:pt idx="207" formatCode="0.00">
                  <c:v>335.14</c:v>
                </c:pt>
                <c:pt idx="208" formatCode="0.00">
                  <c:v>410.1</c:v>
                </c:pt>
                <c:pt idx="209" formatCode="0.00">
                  <c:v>433.7</c:v>
                </c:pt>
                <c:pt idx="210" formatCode="0.00">
                  <c:v>417.11</c:v>
                </c:pt>
                <c:pt idx="211" formatCode="0.00">
                  <c:v>492.29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  <c:max val="1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original'!$BO$8:$BO$1998</c:f>
              <c:numCache>
                <c:formatCode>0.0</c:formatCode>
                <c:ptCount val="1991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  <c:pt idx="203">
                  <c:v>16296.73</c:v>
                </c:pt>
                <c:pt idx="204">
                  <c:v>15467.23</c:v>
                </c:pt>
                <c:pt idx="205">
                  <c:v>13769.3</c:v>
                </c:pt>
                <c:pt idx="206">
                  <c:v>18088.560000000001</c:v>
                </c:pt>
                <c:pt idx="207">
                  <c:v>15711.59</c:v>
                </c:pt>
                <c:pt idx="208">
                  <c:v>17923.54</c:v>
                </c:pt>
                <c:pt idx="209">
                  <c:v>17421.91</c:v>
                </c:pt>
                <c:pt idx="210">
                  <c:v>18176.150000000001</c:v>
                </c:pt>
                <c:pt idx="211">
                  <c:v>17587.38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original'!$BN$8:$BN$1998</c:f>
              <c:numCache>
                <c:formatCode>0.0</c:formatCode>
                <c:ptCount val="1991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  <c:pt idx="203">
                  <c:v>11.1</c:v>
                </c:pt>
                <c:pt idx="204">
                  <c:v>11.09</c:v>
                </c:pt>
                <c:pt idx="205">
                  <c:v>11.08</c:v>
                </c:pt>
                <c:pt idx="206">
                  <c:v>11.02</c:v>
                </c:pt>
                <c:pt idx="207">
                  <c:v>10.92</c:v>
                </c:pt>
                <c:pt idx="208">
                  <c:v>10.85</c:v>
                </c:pt>
                <c:pt idx="209">
                  <c:v>10.74</c:v>
                </c:pt>
                <c:pt idx="210">
                  <c:v>10.4</c:v>
                </c:pt>
                <c:pt idx="211">
                  <c:v>9.43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original'!$BQ$8:$BQ$1998</c:f>
              <c:numCache>
                <c:formatCode>0.0</c:formatCode>
                <c:ptCount val="1991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  <c:pt idx="203">
                  <c:v>3023.79</c:v>
                </c:pt>
                <c:pt idx="204">
                  <c:v>3843.18</c:v>
                </c:pt>
                <c:pt idx="205">
                  <c:v>2760.47</c:v>
                </c:pt>
                <c:pt idx="206">
                  <c:v>3806.87</c:v>
                </c:pt>
                <c:pt idx="207">
                  <c:v>3174.25</c:v>
                </c:pt>
                <c:pt idx="208">
                  <c:v>4110.24</c:v>
                </c:pt>
                <c:pt idx="209">
                  <c:v>3815.1</c:v>
                </c:pt>
                <c:pt idx="210">
                  <c:v>3543.34</c:v>
                </c:pt>
                <c:pt idx="211">
                  <c:v>3050.07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original'!$BP$8:$BP$1998</c:f>
              <c:numCache>
                <c:formatCode>0.0</c:formatCode>
                <c:ptCount val="1991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  <c:pt idx="203">
                  <c:v>11.12</c:v>
                </c:pt>
                <c:pt idx="204">
                  <c:v>10.95</c:v>
                </c:pt>
                <c:pt idx="205">
                  <c:v>10.99</c:v>
                </c:pt>
                <c:pt idx="206">
                  <c:v>10.95</c:v>
                </c:pt>
                <c:pt idx="207">
                  <c:v>10.84</c:v>
                </c:pt>
                <c:pt idx="208">
                  <c:v>10.89</c:v>
                </c:pt>
                <c:pt idx="209">
                  <c:v>10.67</c:v>
                </c:pt>
                <c:pt idx="210">
                  <c:v>9.9600000000000009</c:v>
                </c:pt>
                <c:pt idx="2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original'!$Q$8:$Q$1998</c:f>
              <c:numCache>
                <c:formatCode>0.0</c:formatCode>
                <c:ptCount val="1991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  <c:pt idx="203">
                  <c:v>15.28</c:v>
                </c:pt>
                <c:pt idx="204">
                  <c:v>15.73</c:v>
                </c:pt>
                <c:pt idx="205">
                  <c:v>16.61</c:v>
                </c:pt>
                <c:pt idx="206">
                  <c:v>16.28</c:v>
                </c:pt>
                <c:pt idx="207">
                  <c:v>16.37</c:v>
                </c:pt>
                <c:pt idx="208">
                  <c:v>16.09</c:v>
                </c:pt>
                <c:pt idx="209">
                  <c:v>15.8</c:v>
                </c:pt>
                <c:pt idx="210">
                  <c:v>15.75</c:v>
                </c:pt>
                <c:pt idx="211">
                  <c:v>14.39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original'!$W$8:$W$1998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  <c:pt idx="203" formatCode="0.00">
                  <c:v>19.559999999999999</c:v>
                </c:pt>
                <c:pt idx="204" formatCode="0.00">
                  <c:v>19.149999999999999</c:v>
                </c:pt>
                <c:pt idx="205" formatCode="0.00">
                  <c:v>20.329999999999998</c:v>
                </c:pt>
                <c:pt idx="206" formatCode="0.00">
                  <c:v>20.32</c:v>
                </c:pt>
                <c:pt idx="207" formatCode="0.00">
                  <c:v>21</c:v>
                </c:pt>
                <c:pt idx="208" formatCode="0.00">
                  <c:v>19.91</c:v>
                </c:pt>
                <c:pt idx="209" formatCode="0.00">
                  <c:v>19.73</c:v>
                </c:pt>
                <c:pt idx="210" formatCode="0.00">
                  <c:v>18.55</c:v>
                </c:pt>
                <c:pt idx="211" formatCode="0.00">
                  <c:v>17.61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original'!$S$8:$S$1998</c:f>
              <c:numCache>
                <c:formatCode>0.0</c:formatCode>
                <c:ptCount val="1991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  <c:pt idx="203">
                  <c:v>30.11</c:v>
                </c:pt>
                <c:pt idx="204">
                  <c:v>30.17</c:v>
                </c:pt>
                <c:pt idx="205">
                  <c:v>30.86</c:v>
                </c:pt>
                <c:pt idx="206">
                  <c:v>28.85</c:v>
                </c:pt>
                <c:pt idx="207">
                  <c:v>30.6</c:v>
                </c:pt>
                <c:pt idx="208">
                  <c:v>29.84</c:v>
                </c:pt>
                <c:pt idx="209">
                  <c:v>30.08</c:v>
                </c:pt>
                <c:pt idx="210">
                  <c:v>30.29</c:v>
                </c:pt>
                <c:pt idx="211">
                  <c:v>29.62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original'!$U$8:$U$1998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  <c:pt idx="203" formatCode="0.00">
                  <c:v>12.77</c:v>
                </c:pt>
                <c:pt idx="204" formatCode="0.00">
                  <c:v>12.88</c:v>
                </c:pt>
                <c:pt idx="205" formatCode="0.00">
                  <c:v>12.73</c:v>
                </c:pt>
                <c:pt idx="206" formatCode="0.00">
                  <c:v>12.83</c:v>
                </c:pt>
                <c:pt idx="207" formatCode="0.00">
                  <c:v>12.59</c:v>
                </c:pt>
                <c:pt idx="208" formatCode="0.00">
                  <c:v>12.46</c:v>
                </c:pt>
                <c:pt idx="209" formatCode="0.00">
                  <c:v>12.19</c:v>
                </c:pt>
                <c:pt idx="210" formatCode="0.00">
                  <c:v>12.2</c:v>
                </c:pt>
                <c:pt idx="211" formatCode="0.00">
                  <c:v>10.95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6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original'!$BS$8:$BS$1998</c:f>
              <c:numCache>
                <c:formatCode>0.0</c:formatCode>
                <c:ptCount val="1991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  <c:pt idx="203">
                  <c:v>852.52</c:v>
                </c:pt>
                <c:pt idx="204">
                  <c:v>465.51</c:v>
                </c:pt>
                <c:pt idx="205">
                  <c:v>430.67</c:v>
                </c:pt>
                <c:pt idx="206">
                  <c:v>431.41</c:v>
                </c:pt>
                <c:pt idx="207">
                  <c:v>435</c:v>
                </c:pt>
                <c:pt idx="208">
                  <c:v>486.95</c:v>
                </c:pt>
                <c:pt idx="209">
                  <c:v>415.41</c:v>
                </c:pt>
                <c:pt idx="210">
                  <c:v>464.33</c:v>
                </c:pt>
                <c:pt idx="211">
                  <c:v>646.41999999999996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original'!$BR$8:$BR$1998</c:f>
              <c:numCache>
                <c:formatCode>0.0</c:formatCode>
                <c:ptCount val="1991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  <c:pt idx="203">
                  <c:v>8.86</c:v>
                </c:pt>
                <c:pt idx="204">
                  <c:v>9.4700000000000006</c:v>
                </c:pt>
                <c:pt idx="205">
                  <c:v>9.32</c:v>
                </c:pt>
                <c:pt idx="206">
                  <c:v>9.94</c:v>
                </c:pt>
                <c:pt idx="207">
                  <c:v>9.82</c:v>
                </c:pt>
                <c:pt idx="208">
                  <c:v>9.8000000000000007</c:v>
                </c:pt>
                <c:pt idx="209">
                  <c:v>8.7200000000000006</c:v>
                </c:pt>
                <c:pt idx="210">
                  <c:v>7.72</c:v>
                </c:pt>
                <c:pt idx="211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original'!$BU$8:$BU$1998</c:f>
              <c:numCache>
                <c:formatCode>0.0</c:formatCode>
                <c:ptCount val="1991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  <c:pt idx="203">
                  <c:v>103.08</c:v>
                </c:pt>
                <c:pt idx="204">
                  <c:v>153.43</c:v>
                </c:pt>
                <c:pt idx="205">
                  <c:v>73.650000000000006</c:v>
                </c:pt>
                <c:pt idx="206">
                  <c:v>305.3</c:v>
                </c:pt>
                <c:pt idx="207">
                  <c:v>51.61</c:v>
                </c:pt>
                <c:pt idx="208">
                  <c:v>104.1</c:v>
                </c:pt>
                <c:pt idx="209">
                  <c:v>244.48</c:v>
                </c:pt>
                <c:pt idx="210">
                  <c:v>84.16</c:v>
                </c:pt>
                <c:pt idx="2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original'!$BT$8:$BT$1998</c:f>
              <c:numCache>
                <c:formatCode>0.0</c:formatCode>
                <c:ptCount val="1991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5.9</c:v>
                </c:pt>
                <c:pt idx="203">
                  <c:v>6.48</c:v>
                </c:pt>
                <c:pt idx="204">
                  <c:v>6.25</c:v>
                </c:pt>
                <c:pt idx="205">
                  <c:v>6.19</c:v>
                </c:pt>
                <c:pt idx="206">
                  <c:v>7.09</c:v>
                </c:pt>
                <c:pt idx="207">
                  <c:v>6.31</c:v>
                </c:pt>
                <c:pt idx="208">
                  <c:v>6.71</c:v>
                </c:pt>
                <c:pt idx="209">
                  <c:v>6.26</c:v>
                </c:pt>
                <c:pt idx="210">
                  <c:v>6.61</c:v>
                </c:pt>
                <c:pt idx="211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  <c:pt idx="202">
                  <c:v>13.377648055820169</c:v>
                </c:pt>
                <c:pt idx="203">
                  <c:v>13.699370882191051</c:v>
                </c:pt>
                <c:pt idx="204">
                  <c:v>15.365124333049366</c:v>
                </c:pt>
                <c:pt idx="205">
                  <c:v>13.344785095123759</c:v>
                </c:pt>
                <c:pt idx="206">
                  <c:v>15.070269678785738</c:v>
                </c:pt>
                <c:pt idx="207">
                  <c:v>13.8322344616805</c:v>
                </c:pt>
                <c:pt idx="208">
                  <c:v>14.034345365906363</c:v>
                </c:pt>
                <c:pt idx="209">
                  <c:v>14.801110947770756</c:v>
                </c:pt>
                <c:pt idx="210">
                  <c:v>14.19996387661754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  <c:pt idx="202">
                  <c:v>1.8250048455006951</c:v>
                </c:pt>
                <c:pt idx="203">
                  <c:v>2.0943734675495804</c:v>
                </c:pt>
                <c:pt idx="204">
                  <c:v>1.9164883647939737</c:v>
                </c:pt>
                <c:pt idx="205">
                  <c:v>1.9627903752071101</c:v>
                </c:pt>
                <c:pt idx="206">
                  <c:v>1.8490345923049771</c:v>
                </c:pt>
                <c:pt idx="207">
                  <c:v>2.0972173096361852</c:v>
                </c:pt>
                <c:pt idx="208">
                  <c:v>1.9709810170742801</c:v>
                </c:pt>
                <c:pt idx="209">
                  <c:v>1.9463424407249512</c:v>
                </c:pt>
                <c:pt idx="210">
                  <c:v>1.8905853629930804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  <c:pt idx="202">
                  <c:v>9.5887531598850266</c:v>
                </c:pt>
                <c:pt idx="203">
                  <c:v>9.3190889113138642</c:v>
                </c:pt>
                <c:pt idx="204">
                  <c:v>9.0093994081513689</c:v>
                </c:pt>
                <c:pt idx="205">
                  <c:v>8.7798819423499523</c:v>
                </c:pt>
                <c:pt idx="206">
                  <c:v>8.8669992057889147</c:v>
                </c:pt>
                <c:pt idx="207">
                  <c:v>8.8860214420451928</c:v>
                </c:pt>
                <c:pt idx="208">
                  <c:v>9.5264324974003696</c:v>
                </c:pt>
                <c:pt idx="209">
                  <c:v>9.0150904088875823</c:v>
                </c:pt>
                <c:pt idx="210">
                  <c:v>8.6232999726337987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  <c:pt idx="202">
                  <c:v>3.3385609069127771</c:v>
                </c:pt>
                <c:pt idx="203">
                  <c:v>3.5753181658966193</c:v>
                </c:pt>
                <c:pt idx="204">
                  <c:v>3.077480338967852</c:v>
                </c:pt>
                <c:pt idx="205">
                  <c:v>3.5690621584886744</c:v>
                </c:pt>
                <c:pt idx="206">
                  <c:v>3.0496713731027181</c:v>
                </c:pt>
                <c:pt idx="207">
                  <c:v>3.3423153270031283</c:v>
                </c:pt>
                <c:pt idx="208">
                  <c:v>3.3788567029939642</c:v>
                </c:pt>
                <c:pt idx="209">
                  <c:v>3.3371140559044044</c:v>
                </c:pt>
                <c:pt idx="210">
                  <c:v>3.7686032292114624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  <c:pt idx="202">
                  <c:v>6.7524152013308534</c:v>
                </c:pt>
                <c:pt idx="203">
                  <c:v>8.1026328678653723</c:v>
                </c:pt>
                <c:pt idx="204">
                  <c:v>9.702080996455333</c:v>
                </c:pt>
                <c:pt idx="205">
                  <c:v>8.8497553005558203</c:v>
                </c:pt>
                <c:pt idx="206">
                  <c:v>8.7774729577206188</c:v>
                </c:pt>
                <c:pt idx="207">
                  <c:v>9.0847159064781859</c:v>
                </c:pt>
                <c:pt idx="208">
                  <c:v>8.9287956186039121</c:v>
                </c:pt>
                <c:pt idx="209">
                  <c:v>9.6012083193680748</c:v>
                </c:pt>
                <c:pt idx="210">
                  <c:v>8.3703832946457677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  <c:pt idx="202">
                  <c:v>0.29690206426525312</c:v>
                </c:pt>
                <c:pt idx="203">
                  <c:v>0.34366168449796641</c:v>
                </c:pt>
                <c:pt idx="204">
                  <c:v>0.43301248176909191</c:v>
                </c:pt>
                <c:pt idx="205">
                  <c:v>0.33928815985399308</c:v>
                </c:pt>
                <c:pt idx="206">
                  <c:v>0.44430451523710263</c:v>
                </c:pt>
                <c:pt idx="207">
                  <c:v>0.39783196835036583</c:v>
                </c:pt>
                <c:pt idx="208">
                  <c:v>0.33699024609284445</c:v>
                </c:pt>
                <c:pt idx="209">
                  <c:v>0.43594024983468155</c:v>
                </c:pt>
                <c:pt idx="210">
                  <c:v>0.43123308981386371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  <c:pt idx="202">
                  <c:v>8.2356784442765552</c:v>
                </c:pt>
                <c:pt idx="203">
                  <c:v>7.283577799128782</c:v>
                </c:pt>
                <c:pt idx="204">
                  <c:v>6.4762440138359318</c:v>
                </c:pt>
                <c:pt idx="205">
                  <c:v>7.0913992005050623</c:v>
                </c:pt>
                <c:pt idx="206">
                  <c:v>7.1448922539103075</c:v>
                </c:pt>
                <c:pt idx="207">
                  <c:v>6.6085190159437417</c:v>
                </c:pt>
                <c:pt idx="208">
                  <c:v>6.5368591186955012</c:v>
                </c:pt>
                <c:pt idx="209">
                  <c:v>5.7098736332919664</c:v>
                </c:pt>
                <c:pt idx="210">
                  <c:v>5.5858277947041914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  <c:pt idx="202">
                  <c:v>4.1218611929849329</c:v>
                </c:pt>
                <c:pt idx="203">
                  <c:v>4.4253079210023349</c:v>
                </c:pt>
                <c:pt idx="204">
                  <c:v>4.4853173988844928</c:v>
                </c:pt>
                <c:pt idx="205">
                  <c:v>4.4386497318598117</c:v>
                </c:pt>
                <c:pt idx="206">
                  <c:v>4.691419950073346</c:v>
                </c:pt>
                <c:pt idx="207">
                  <c:v>4.762837516019073</c:v>
                </c:pt>
                <c:pt idx="208">
                  <c:v>4.5545321876174549</c:v>
                </c:pt>
                <c:pt idx="209">
                  <c:v>4.6598012175019985</c:v>
                </c:pt>
                <c:pt idx="210">
                  <c:v>4.6431417619601021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  <c:pt idx="202">
                  <c:v>2.1889240897297872</c:v>
                </c:pt>
                <c:pt idx="203">
                  <c:v>2.0728626035251647</c:v>
                </c:pt>
                <c:pt idx="204">
                  <c:v>1.9458980127755314</c:v>
                </c:pt>
                <c:pt idx="205">
                  <c:v>2.2197289637946103</c:v>
                </c:pt>
                <c:pt idx="206">
                  <c:v>2.1273417916977642</c:v>
                </c:pt>
                <c:pt idx="207">
                  <c:v>1.9932892149487129</c:v>
                </c:pt>
                <c:pt idx="208">
                  <c:v>2.3415541039698278</c:v>
                </c:pt>
                <c:pt idx="209">
                  <c:v>2.1650968615866697</c:v>
                </c:pt>
                <c:pt idx="210">
                  <c:v>2.2711415308160028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9.3007448745375143</c:v>
                </c:pt>
                <c:pt idx="192">
                  <c:v>8.425891194455744</c:v>
                </c:pt>
                <c:pt idx="193">
                  <c:v>7.4231395818569439</c:v>
                </c:pt>
                <c:pt idx="194">
                  <c:v>8.1494862168898266</c:v>
                </c:pt>
                <c:pt idx="195">
                  <c:v>6.9252049724075553</c:v>
                </c:pt>
                <c:pt idx="196">
                  <c:v>6.1330621216794583</c:v>
                </c:pt>
                <c:pt idx="197">
                  <c:v>4.0862519615820787</c:v>
                </c:pt>
                <c:pt idx="198">
                  <c:v>2.8362624603069548</c:v>
                </c:pt>
                <c:pt idx="199">
                  <c:v>3.7113985545047257</c:v>
                </c:pt>
                <c:pt idx="200">
                  <c:v>2.2092139611975057</c:v>
                </c:pt>
                <c:pt idx="201">
                  <c:v>1.9380619208509275</c:v>
                </c:pt>
                <c:pt idx="202">
                  <c:v>2.6110886917630722</c:v>
                </c:pt>
                <c:pt idx="203">
                  <c:v>4.8213101283608921</c:v>
                </c:pt>
                <c:pt idx="204">
                  <c:v>6.5151695981747784</c:v>
                </c:pt>
                <c:pt idx="205">
                  <c:v>8.7704668346360251</c:v>
                </c:pt>
                <c:pt idx="206">
                  <c:v>8.7095978690818754</c:v>
                </c:pt>
                <c:pt idx="207">
                  <c:v>7.4069347985769687</c:v>
                </c:pt>
                <c:pt idx="208">
                  <c:v>8.0222187734674009</c:v>
                </c:pt>
                <c:pt idx="209">
                  <c:v>7.4075120231276239</c:v>
                </c:pt>
                <c:pt idx="210">
                  <c:v>6.2161044526063591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13.245780756988808</c:v>
                </c:pt>
                <c:pt idx="192">
                  <c:v>11.832660302248172</c:v>
                </c:pt>
                <c:pt idx="193">
                  <c:v>11.331917224824267</c:v>
                </c:pt>
                <c:pt idx="194">
                  <c:v>10.163309962934491</c:v>
                </c:pt>
                <c:pt idx="195">
                  <c:v>10.312136516482155</c:v>
                </c:pt>
                <c:pt idx="196">
                  <c:v>9.8554085367358795</c:v>
                </c:pt>
                <c:pt idx="197">
                  <c:v>9.4109944724033454</c:v>
                </c:pt>
                <c:pt idx="198">
                  <c:v>7.0035061343137954</c:v>
                </c:pt>
                <c:pt idx="199">
                  <c:v>5.5371613052068085</c:v>
                </c:pt>
                <c:pt idx="200">
                  <c:v>4.3340033595397358</c:v>
                </c:pt>
                <c:pt idx="201">
                  <c:v>3.5346430904078261</c:v>
                </c:pt>
                <c:pt idx="202">
                  <c:v>3.080509363062788</c:v>
                </c:pt>
                <c:pt idx="203">
                  <c:v>3.7972646917996395</c:v>
                </c:pt>
                <c:pt idx="204">
                  <c:v>4.8138236079929158</c:v>
                </c:pt>
                <c:pt idx="205">
                  <c:v>6.1230726142554204</c:v>
                </c:pt>
                <c:pt idx="206">
                  <c:v>6.391971383368201</c:v>
                </c:pt>
                <c:pt idx="207">
                  <c:v>5.3329103351999407</c:v>
                </c:pt>
                <c:pt idx="208">
                  <c:v>4.6620926238867639</c:v>
                </c:pt>
                <c:pt idx="209">
                  <c:v>3.02068842837906</c:v>
                </c:pt>
                <c:pt idx="210">
                  <c:v>4.4924551905090908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11.794934569901727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-24.261077069612483</c:v>
                </c:pt>
                <c:pt idx="200">
                  <c:v>-26.624812772317355</c:v>
                </c:pt>
                <c:pt idx="201">
                  <c:v>-27.707717651585369</c:v>
                </c:pt>
                <c:pt idx="202">
                  <c:v>-27.574187491022652</c:v>
                </c:pt>
                <c:pt idx="203">
                  <c:v>-25.996106433180159</c:v>
                </c:pt>
                <c:pt idx="204">
                  <c:v>-24.026179540006126</c:v>
                </c:pt>
                <c:pt idx="205">
                  <c:v>-22.039771464940401</c:v>
                </c:pt>
                <c:pt idx="206">
                  <c:v>-20.840664199746428</c:v>
                </c:pt>
                <c:pt idx="207">
                  <c:v>-17.592292899130172</c:v>
                </c:pt>
                <c:pt idx="208">
                  <c:v>-16.052715581285099</c:v>
                </c:pt>
                <c:pt idx="209">
                  <c:v>-13.941074675424204</c:v>
                </c:pt>
                <c:pt idx="210">
                  <c:v>-10.879689157136454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original'!$Y$8:$Y$1998</c:f>
              <c:numCache>
                <c:formatCode>0.0</c:formatCode>
                <c:ptCount val="1991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  <c:pt idx="203">
                  <c:v>6.31</c:v>
                </c:pt>
                <c:pt idx="204">
                  <c:v>6.5</c:v>
                </c:pt>
                <c:pt idx="205">
                  <c:v>6.43</c:v>
                </c:pt>
                <c:pt idx="206">
                  <c:v>6.66</c:v>
                </c:pt>
                <c:pt idx="207">
                  <c:v>6.82</c:v>
                </c:pt>
                <c:pt idx="208">
                  <c:v>6.76</c:v>
                </c:pt>
                <c:pt idx="209">
                  <c:v>6.9</c:v>
                </c:pt>
                <c:pt idx="210">
                  <c:v>6.82</c:v>
                </c:pt>
                <c:pt idx="211">
                  <c:v>6.91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original'!$AC$8:$AC$1998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  <c:pt idx="203" formatCode="0.00">
                  <c:v>6.75</c:v>
                </c:pt>
                <c:pt idx="204" formatCode="0.00">
                  <c:v>6.94</c:v>
                </c:pt>
                <c:pt idx="205" formatCode="0.00">
                  <c:v>6.92</c:v>
                </c:pt>
                <c:pt idx="206" formatCode="0.00">
                  <c:v>7.07</c:v>
                </c:pt>
                <c:pt idx="207" formatCode="0.00">
                  <c:v>7.44</c:v>
                </c:pt>
                <c:pt idx="208" formatCode="0.00">
                  <c:v>7.49</c:v>
                </c:pt>
                <c:pt idx="209" formatCode="0.00">
                  <c:v>7.53</c:v>
                </c:pt>
                <c:pt idx="210" formatCode="0.00">
                  <c:v>7.26</c:v>
                </c:pt>
                <c:pt idx="211" formatCode="0.00">
                  <c:v>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original'!$AA$8:$AA$1998</c:f>
              <c:numCache>
                <c:formatCode>0.0</c:formatCode>
                <c:ptCount val="1991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  <c:pt idx="203" formatCode="0.00">
                  <c:v>6.1</c:v>
                </c:pt>
                <c:pt idx="204" formatCode="0.00">
                  <c:v>6.31</c:v>
                </c:pt>
                <c:pt idx="205" formatCode="0.00">
                  <c:v>6.24</c:v>
                </c:pt>
                <c:pt idx="206" formatCode="0.00">
                  <c:v>6.47</c:v>
                </c:pt>
                <c:pt idx="207" formatCode="0.00">
                  <c:v>6.57</c:v>
                </c:pt>
                <c:pt idx="208" formatCode="0.00">
                  <c:v>6.49</c:v>
                </c:pt>
                <c:pt idx="209" formatCode="0.00">
                  <c:v>6.61</c:v>
                </c:pt>
                <c:pt idx="210" formatCode="0.00">
                  <c:v>6.64</c:v>
                </c:pt>
                <c:pt idx="211" formatCode="0.00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original'!$A$8:$A$1998</c:f>
              <c:numCache>
                <c:formatCode>mmm</c:formatCode>
                <c:ptCount val="1991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</c:numCache>
            </c:numRef>
          </c:cat>
          <c:val>
            <c:numRef>
              <c:f>'Base original'!$AE$8:$AE$1998</c:f>
              <c:numCache>
                <c:formatCode>0.0</c:formatCode>
                <c:ptCount val="1991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  <c:pt idx="203" formatCode="0.00">
                  <c:v>4.4400000000000004</c:v>
                </c:pt>
                <c:pt idx="204" formatCode="0.00">
                  <c:v>4.32</c:v>
                </c:pt>
                <c:pt idx="205" formatCode="0.00">
                  <c:v>4.29</c:v>
                </c:pt>
                <c:pt idx="206" formatCode="0.00">
                  <c:v>4.3099999999999996</c:v>
                </c:pt>
                <c:pt idx="207" formatCode="0.00">
                  <c:v>4.29</c:v>
                </c:pt>
                <c:pt idx="208" formatCode="0.00">
                  <c:v>4.2300000000000004</c:v>
                </c:pt>
                <c:pt idx="209" formatCode="0.00">
                  <c:v>4.2</c:v>
                </c:pt>
                <c:pt idx="210" formatCode="0.00">
                  <c:v>4.24</c:v>
                </c:pt>
                <c:pt idx="211" formatCode="0.00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10.867135046006709</c:v>
                </c:pt>
                <c:pt idx="191">
                  <c:v>10.481935800759643</c:v>
                </c:pt>
                <c:pt idx="192">
                  <c:v>10.455628062295119</c:v>
                </c:pt>
                <c:pt idx="193">
                  <c:v>9.9796669910145823</c:v>
                </c:pt>
                <c:pt idx="194">
                  <c:v>8.8827855355579004</c:v>
                </c:pt>
                <c:pt idx="195">
                  <c:v>7.6692930002719919</c:v>
                </c:pt>
                <c:pt idx="196">
                  <c:v>7.0412619090202782</c:v>
                </c:pt>
                <c:pt idx="197">
                  <c:v>6.0086196473395859</c:v>
                </c:pt>
                <c:pt idx="198">
                  <c:v>5.900403067300303</c:v>
                </c:pt>
                <c:pt idx="199">
                  <c:v>5.7068110616769019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1.4395701216944872</c:v>
                </c:pt>
                <c:pt idx="191">
                  <c:v>0.24039780773543384</c:v>
                </c:pt>
                <c:pt idx="192">
                  <c:v>0.8899933576995096</c:v>
                </c:pt>
                <c:pt idx="193">
                  <c:v>0.15019751380280866</c:v>
                </c:pt>
                <c:pt idx="194">
                  <c:v>0.37845474235147947</c:v>
                </c:pt>
                <c:pt idx="195">
                  <c:v>0.18518076902856251</c:v>
                </c:pt>
                <c:pt idx="196">
                  <c:v>0.49633362649163359</c:v>
                </c:pt>
                <c:pt idx="197">
                  <c:v>-1.8660844012103439E-2</c:v>
                </c:pt>
                <c:pt idx="198">
                  <c:v>4.5474245483774212E-3</c:v>
                </c:pt>
                <c:pt idx="199">
                  <c:v>0.74586303161017042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8.3406082929363237</c:v>
                </c:pt>
                <c:pt idx="191">
                  <c:v>7.6021949738619838</c:v>
                </c:pt>
                <c:pt idx="192">
                  <c:v>5.5223313855254474</c:v>
                </c:pt>
                <c:pt idx="193">
                  <c:v>5.7084011583340271</c:v>
                </c:pt>
                <c:pt idx="194">
                  <c:v>5.2567341499760545</c:v>
                </c:pt>
                <c:pt idx="195">
                  <c:v>4.1695510445579629</c:v>
                </c:pt>
                <c:pt idx="196">
                  <c:v>2.6467401469713536</c:v>
                </c:pt>
                <c:pt idx="197">
                  <c:v>-0.63845329967662678</c:v>
                </c:pt>
                <c:pt idx="198">
                  <c:v>-0.56293028918720722</c:v>
                </c:pt>
                <c:pt idx="199">
                  <c:v>-0.99468060823176074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-0.71691163222996579</c:v>
                </c:pt>
                <c:pt idx="191">
                  <c:v>0.30677135342097017</c:v>
                </c:pt>
                <c:pt idx="192">
                  <c:v>-1.9592766671913182</c:v>
                </c:pt>
                <c:pt idx="193">
                  <c:v>0.58313306514993712</c:v>
                </c:pt>
                <c:pt idx="194">
                  <c:v>-9.7182501423390022E-2</c:v>
                </c:pt>
                <c:pt idx="195">
                  <c:v>1.1627708112842186</c:v>
                </c:pt>
                <c:pt idx="196">
                  <c:v>-0.90873722630593079</c:v>
                </c:pt>
                <c:pt idx="197">
                  <c:v>-1.124097498087707</c:v>
                </c:pt>
                <c:pt idx="198">
                  <c:v>0.23174388779810329</c:v>
                </c:pt>
                <c:pt idx="199">
                  <c:v>-7.2674500302326805E-2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15.519724829337306</c:v>
                </c:pt>
                <c:pt idx="191">
                  <c:v>8.5800377134539474</c:v>
                </c:pt>
                <c:pt idx="192">
                  <c:v>11.688140214513808</c:v>
                </c:pt>
                <c:pt idx="193">
                  <c:v>22.667269659761686</c:v>
                </c:pt>
                <c:pt idx="194">
                  <c:v>19.074364334712484</c:v>
                </c:pt>
                <c:pt idx="195">
                  <c:v>7.1666552752845547</c:v>
                </c:pt>
                <c:pt idx="196">
                  <c:v>11.686959367094914</c:v>
                </c:pt>
                <c:pt idx="197">
                  <c:v>-4.4834379072920143</c:v>
                </c:pt>
                <c:pt idx="198">
                  <c:v>3.9229940470971485</c:v>
                </c:pt>
                <c:pt idx="199">
                  <c:v>9.2070763079598521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-6.545965652536438</c:v>
                </c:pt>
                <c:pt idx="191">
                  <c:v>-4.1236761583023309</c:v>
                </c:pt>
                <c:pt idx="192">
                  <c:v>-4.1921193547210009</c:v>
                </c:pt>
                <c:pt idx="193">
                  <c:v>6.9416790723078918</c:v>
                </c:pt>
                <c:pt idx="194">
                  <c:v>-0.58058297743588128</c:v>
                </c:pt>
                <c:pt idx="195">
                  <c:v>4.1564847099178337</c:v>
                </c:pt>
                <c:pt idx="196">
                  <c:v>4.2861276814750653</c:v>
                </c:pt>
                <c:pt idx="197">
                  <c:v>-4.7330396506367833</c:v>
                </c:pt>
                <c:pt idx="198">
                  <c:v>6.9055242497730376</c:v>
                </c:pt>
                <c:pt idx="199">
                  <c:v>2.8616309515714562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14.271209334930134</c:v>
                </c:pt>
                <c:pt idx="191">
                  <c:v>14.325756350238876</c:v>
                </c:pt>
                <c:pt idx="192">
                  <c:v>14.156815230961371</c:v>
                </c:pt>
                <c:pt idx="193">
                  <c:v>13.809676387829597</c:v>
                </c:pt>
                <c:pt idx="194">
                  <c:v>13.606397854603046</c:v>
                </c:pt>
                <c:pt idx="195">
                  <c:v>12.945402374863662</c:v>
                </c:pt>
                <c:pt idx="196">
                  <c:v>11.947200511520379</c:v>
                </c:pt>
                <c:pt idx="197">
                  <c:v>10.968015715784432</c:v>
                </c:pt>
                <c:pt idx="198">
                  <c:v>9.8726939401114322</c:v>
                </c:pt>
                <c:pt idx="199">
                  <c:v>8.9319434928199541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0.71405518813270419</c:v>
                </c:pt>
                <c:pt idx="191">
                  <c:v>1.1546527074663118</c:v>
                </c:pt>
                <c:pt idx="192">
                  <c:v>0.59514773369271268</c:v>
                </c:pt>
                <c:pt idx="193">
                  <c:v>0.71375879965307831</c:v>
                </c:pt>
                <c:pt idx="194">
                  <c:v>0.44362673364624072</c:v>
                </c:pt>
                <c:pt idx="195">
                  <c:v>0.82499596243556539</c:v>
                </c:pt>
                <c:pt idx="196">
                  <c:v>0.69943991339241052</c:v>
                </c:pt>
                <c:pt idx="197">
                  <c:v>0.42328301849916272</c:v>
                </c:pt>
                <c:pt idx="198">
                  <c:v>9.7653274210045993E-2</c:v>
                </c:pt>
                <c:pt idx="199">
                  <c:v>0.52616410967523564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  <c:pt idx="190">
                  <c:v>-4.4986447549107966</c:v>
                </c:pt>
                <c:pt idx="191">
                  <c:v>-4.548945883149865</c:v>
                </c:pt>
                <c:pt idx="192">
                  <c:v>-4.435580232187184</c:v>
                </c:pt>
                <c:pt idx="193">
                  <c:v>-4.2312871221471129</c:v>
                </c:pt>
                <c:pt idx="194">
                  <c:v>-3.9072783312368449</c:v>
                </c:pt>
                <c:pt idx="195">
                  <c:v>-3.8131598305963603</c:v>
                </c:pt>
                <c:pt idx="196">
                  <c:v>-3.5676167444861822</c:v>
                </c:pt>
                <c:pt idx="197">
                  <c:v>-3.3775873480469851</c:v>
                </c:pt>
                <c:pt idx="198">
                  <c:v>-3.2822872992584911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  <c:pt idx="190">
                  <c:v>-7.3297244759335172</c:v>
                </c:pt>
                <c:pt idx="191">
                  <c:v>-6.8712697961771765</c:v>
                </c:pt>
                <c:pt idx="192">
                  <c:v>-6.0175240531229957</c:v>
                </c:pt>
                <c:pt idx="193">
                  <c:v>-5.6282228604306326</c:v>
                </c:pt>
                <c:pt idx="194">
                  <c:v>-5.9545127006896914</c:v>
                </c:pt>
                <c:pt idx="195">
                  <c:v>-3.9310836617899589</c:v>
                </c:pt>
                <c:pt idx="196">
                  <c:v>-3.7656521889649084</c:v>
                </c:pt>
                <c:pt idx="197">
                  <c:v>-3.1098010768805167</c:v>
                </c:pt>
                <c:pt idx="198">
                  <c:v>-1.6469875220743637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  <c:pt idx="190">
                  <c:v>-7.5387934432911763</c:v>
                </c:pt>
                <c:pt idx="191">
                  <c:v>-7.6840975846886499</c:v>
                </c:pt>
                <c:pt idx="192">
                  <c:v>-7.4272429814697789</c:v>
                </c:pt>
                <c:pt idx="193">
                  <c:v>-7.0462222703620458</c:v>
                </c:pt>
                <c:pt idx="194">
                  <c:v>-6.3661780866096782</c:v>
                </c:pt>
                <c:pt idx="195">
                  <c:v>-5.8212019177458707</c:v>
                </c:pt>
                <c:pt idx="196">
                  <c:v>-5.1045611925519792</c:v>
                </c:pt>
                <c:pt idx="197">
                  <c:v>-4.5428020519581747</c:v>
                </c:pt>
                <c:pt idx="198">
                  <c:v>-3.5083355436954511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-0.60589031161383478</c:v>
                </c:pt>
                <c:pt idx="180">
                  <c:v>-1.5759061788510834E-2</c:v>
                </c:pt>
                <c:pt idx="181">
                  <c:v>8.0423475942238611E-3</c:v>
                </c:pt>
                <c:pt idx="182">
                  <c:v>-0.3709280714844172</c:v>
                </c:pt>
                <c:pt idx="183">
                  <c:v>-5.2508728339574517</c:v>
                </c:pt>
                <c:pt idx="184">
                  <c:v>-6.0974406047332304</c:v>
                </c:pt>
                <c:pt idx="185">
                  <c:v>-5.9202807629985497</c:v>
                </c:pt>
                <c:pt idx="186">
                  <c:v>-5.9010680190283527</c:v>
                </c:pt>
                <c:pt idx="187">
                  <c:v>-5.9239022580147793</c:v>
                </c:pt>
                <c:pt idx="188">
                  <c:v>-5.4773442005416442</c:v>
                </c:pt>
                <c:pt idx="189">
                  <c:v>-5.7713971628787579</c:v>
                </c:pt>
                <c:pt idx="190">
                  <c:v>-5.6431367669011872</c:v>
                </c:pt>
                <c:pt idx="191">
                  <c:v>-5.027270390513908</c:v>
                </c:pt>
                <c:pt idx="192">
                  <c:v>-4.6223555080515286</c:v>
                </c:pt>
                <c:pt idx="193">
                  <c:v>-4.1656383055317221</c:v>
                </c:pt>
                <c:pt idx="194">
                  <c:v>-3.7115784571285624</c:v>
                </c:pt>
                <c:pt idx="195">
                  <c:v>-3.5965085360730167</c:v>
                </c:pt>
                <c:pt idx="196">
                  <c:v>-3.1516875197489331</c:v>
                </c:pt>
                <c:pt idx="197">
                  <c:v>-2.7945121735839713</c:v>
                </c:pt>
                <c:pt idx="198">
                  <c:v>-2.6331815300653894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0.99595030952169927</c:v>
                </c:pt>
                <c:pt idx="180">
                  <c:v>0.40586811741082762</c:v>
                </c:pt>
                <c:pt idx="181">
                  <c:v>-0.50638370307149616</c:v>
                </c:pt>
                <c:pt idx="182">
                  <c:v>-0.64231213941243603</c:v>
                </c:pt>
                <c:pt idx="183">
                  <c:v>-1.5350462481961873</c:v>
                </c:pt>
                <c:pt idx="184">
                  <c:v>-1.5658746237899541</c:v>
                </c:pt>
                <c:pt idx="185">
                  <c:v>-1.866427211825104</c:v>
                </c:pt>
                <c:pt idx="186">
                  <c:v>-2.1283695116105079</c:v>
                </c:pt>
                <c:pt idx="187">
                  <c:v>-1.7499432179172114</c:v>
                </c:pt>
                <c:pt idx="188">
                  <c:v>-2.4212948006499082</c:v>
                </c:pt>
                <c:pt idx="189">
                  <c:v>-2.6132287093536681</c:v>
                </c:pt>
                <c:pt idx="190">
                  <c:v>-2.5638880499859744</c:v>
                </c:pt>
                <c:pt idx="191">
                  <c:v>-1.8645227786506129</c:v>
                </c:pt>
                <c:pt idx="192">
                  <c:v>-1.5234767651746413</c:v>
                </c:pt>
                <c:pt idx="193">
                  <c:v>-0.9684009064688841</c:v>
                </c:pt>
                <c:pt idx="194">
                  <c:v>-0.90111662408163706</c:v>
                </c:pt>
                <c:pt idx="195">
                  <c:v>-0.43033895292495983</c:v>
                </c:pt>
                <c:pt idx="196">
                  <c:v>-0.46319793553310262</c:v>
                </c:pt>
                <c:pt idx="197">
                  <c:v>-0.11637202495455258</c:v>
                </c:pt>
                <c:pt idx="198">
                  <c:v>0.19110273795725025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11.794934569901727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-24.261077069612483</c:v>
                </c:pt>
                <c:pt idx="188">
                  <c:v>-26.624812772317355</c:v>
                </c:pt>
                <c:pt idx="189">
                  <c:v>-27.707717651585369</c:v>
                </c:pt>
                <c:pt idx="190">
                  <c:v>-27.574187491022652</c:v>
                </c:pt>
                <c:pt idx="191">
                  <c:v>-25.996106433180159</c:v>
                </c:pt>
                <c:pt idx="192">
                  <c:v>-24.026179540006126</c:v>
                </c:pt>
                <c:pt idx="193">
                  <c:v>-22.039771464940401</c:v>
                </c:pt>
                <c:pt idx="194">
                  <c:v>-20.840664199746428</c:v>
                </c:pt>
                <c:pt idx="195">
                  <c:v>-17.592292899130172</c:v>
                </c:pt>
                <c:pt idx="196">
                  <c:v>-16.052715581285099</c:v>
                </c:pt>
                <c:pt idx="197">
                  <c:v>-13.941074675424204</c:v>
                </c:pt>
                <c:pt idx="198">
                  <c:v>-10.879689157136454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5139"/>
          <c:min val="44409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60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97463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65583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59233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0.09011</cdr:x>
      <cdr:y>0</cdr:y>
    </cdr:from>
    <cdr:to>
      <cdr:x>0.50324</cdr:x>
      <cdr:y>0.05346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1" r="4593" b="48719"/>
        <a:stretch xmlns:a="http://schemas.openxmlformats.org/drawingml/2006/main"/>
      </cdr:blipFill>
      <cdr:spPr bwMode="auto">
        <a:xfrm xmlns:a="http://schemas.openxmlformats.org/drawingml/2006/main">
          <a:off x="275499" y="0"/>
          <a:ext cx="1263156" cy="13188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0.0909</cdr:x>
      <cdr:y>0.04732</cdr:y>
    </cdr:from>
    <cdr:to>
      <cdr:x>0.45754</cdr:x>
      <cdr:y>0.09781</cdr:y>
    </cdr:to>
    <cdr:pic>
      <cdr:nvPicPr>
        <cdr:cNvPr id="3" name="Picture 1">
          <a:extLst xmlns:a="http://schemas.openxmlformats.org/drawingml/2006/main">
            <a:ext uri="{FF2B5EF4-FFF2-40B4-BE49-F238E27FC236}">
              <a16:creationId xmlns:a16="http://schemas.microsoft.com/office/drawing/2014/main" id="{AB0CB3C8-C2A0-6F3E-E5B8-74E755058E5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48432" r="15329" b="3136"/>
        <a:stretch xmlns:a="http://schemas.openxmlformats.org/drawingml/2006/main"/>
      </cdr:blipFill>
      <cdr:spPr bwMode="auto">
        <a:xfrm xmlns:a="http://schemas.openxmlformats.org/drawingml/2006/main">
          <a:off x="277935" y="116742"/>
          <a:ext cx="1121019" cy="124557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W223"/>
  <sheetViews>
    <sheetView showGridLines="0" tabSelected="1" zoomScale="85" zoomScaleNormal="85" workbookViewId="0">
      <pane xSplit="1" ySplit="7" topLeftCell="B197" activePane="bottomRight" state="frozen"/>
      <selection pane="topRight" activeCell="B1" sqref="B1"/>
      <selection pane="bottomLeft" activeCell="A8" sqref="A8"/>
      <selection pane="bottomRight" activeCell="A219" sqref="A219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</cols>
  <sheetData>
    <row r="1" spans="1:73" ht="33" customHeight="1" x14ac:dyDescent="0.35">
      <c r="B1" s="97" t="s">
        <v>126</v>
      </c>
      <c r="C1" s="97"/>
      <c r="D1" s="97"/>
      <c r="E1" s="97"/>
      <c r="F1" s="97"/>
      <c r="G1" s="102" t="s">
        <v>127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103"/>
      <c r="AF1" s="104"/>
      <c r="AG1" s="100" t="s">
        <v>128</v>
      </c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44"/>
      <c r="BN1" s="97" t="s">
        <v>143</v>
      </c>
      <c r="BO1" s="97"/>
      <c r="BP1" s="97"/>
      <c r="BQ1" s="97"/>
      <c r="BR1" s="97"/>
      <c r="BS1" s="97"/>
      <c r="BT1" s="97"/>
      <c r="BU1" s="97"/>
    </row>
    <row r="2" spans="1:73" s="3" customFormat="1" ht="18.75" customHeight="1" x14ac:dyDescent="0.25">
      <c r="A2" s="2"/>
      <c r="B2" s="101" t="s">
        <v>44</v>
      </c>
      <c r="C2" s="101"/>
      <c r="D2" s="101"/>
      <c r="E2" s="101"/>
      <c r="F2" s="101"/>
      <c r="G2" s="105" t="s">
        <v>89</v>
      </c>
      <c r="H2" s="106"/>
      <c r="I2" s="101"/>
      <c r="J2" s="101"/>
      <c r="K2" s="101"/>
      <c r="L2" s="101"/>
      <c r="M2" s="101"/>
      <c r="N2" s="101"/>
      <c r="O2" s="101"/>
      <c r="P2" s="101"/>
      <c r="Q2" s="86" t="s">
        <v>134</v>
      </c>
      <c r="R2" s="101"/>
      <c r="S2" s="101"/>
      <c r="T2" s="101"/>
      <c r="U2" s="101"/>
      <c r="V2" s="101"/>
      <c r="W2" s="101"/>
      <c r="X2" s="87"/>
      <c r="Y2" s="105" t="s">
        <v>133</v>
      </c>
      <c r="Z2" s="106"/>
      <c r="AA2" s="101"/>
      <c r="AB2" s="101"/>
      <c r="AC2" s="101"/>
      <c r="AD2" s="101"/>
      <c r="AE2" s="86" t="s">
        <v>92</v>
      </c>
      <c r="AF2" s="87"/>
      <c r="AG2" s="101" t="s">
        <v>37</v>
      </c>
      <c r="AH2" s="101"/>
      <c r="AI2" s="101"/>
      <c r="AJ2" s="101"/>
      <c r="AK2" s="101"/>
      <c r="AL2" s="101"/>
      <c r="AM2" s="101"/>
      <c r="AN2" s="101"/>
      <c r="AO2" s="87"/>
      <c r="AP2" s="86" t="s">
        <v>38</v>
      </c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87"/>
      <c r="BB2" s="86" t="s">
        <v>41</v>
      </c>
      <c r="BC2" s="101"/>
      <c r="BD2" s="101"/>
      <c r="BE2" s="101"/>
      <c r="BF2" s="101"/>
      <c r="BG2" s="101"/>
      <c r="BH2" s="101"/>
      <c r="BI2" s="101"/>
      <c r="BJ2" s="101"/>
      <c r="BK2" s="101"/>
      <c r="BL2" s="87"/>
      <c r="BM2" s="45"/>
      <c r="BN2" s="98" t="s">
        <v>68</v>
      </c>
      <c r="BO2" s="99"/>
      <c r="BP2" s="98" t="s">
        <v>69</v>
      </c>
      <c r="BQ2" s="99"/>
      <c r="BR2" s="98" t="s">
        <v>70</v>
      </c>
      <c r="BS2" s="99"/>
      <c r="BT2" s="98" t="s">
        <v>71</v>
      </c>
      <c r="BU2" s="99"/>
    </row>
    <row r="3" spans="1:73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82" t="s">
        <v>129</v>
      </c>
      <c r="H3" s="83"/>
      <c r="I3" s="82" t="s">
        <v>135</v>
      </c>
      <c r="J3" s="88"/>
      <c r="K3" s="88" t="s">
        <v>136</v>
      </c>
      <c r="L3" s="88"/>
      <c r="M3" s="88" t="s">
        <v>137</v>
      </c>
      <c r="N3" s="88"/>
      <c r="O3" s="88" t="s">
        <v>138</v>
      </c>
      <c r="P3" s="83"/>
      <c r="Q3" s="84" t="s">
        <v>96</v>
      </c>
      <c r="R3" s="85"/>
      <c r="S3" s="82" t="s">
        <v>139</v>
      </c>
      <c r="T3" s="88"/>
      <c r="U3" s="88" t="s">
        <v>137</v>
      </c>
      <c r="V3" s="88"/>
      <c r="W3" s="88" t="s">
        <v>138</v>
      </c>
      <c r="X3" s="83"/>
      <c r="Y3" s="82" t="s">
        <v>132</v>
      </c>
      <c r="Z3" s="83"/>
      <c r="AA3" s="82" t="s">
        <v>140</v>
      </c>
      <c r="AB3" s="88"/>
      <c r="AC3" s="88" t="s">
        <v>141</v>
      </c>
      <c r="AD3" s="83"/>
      <c r="AE3" s="38"/>
      <c r="AF3" s="37"/>
      <c r="AG3" s="36" t="s">
        <v>46</v>
      </c>
      <c r="AH3" s="36" t="s">
        <v>47</v>
      </c>
      <c r="AI3" s="36" t="s">
        <v>48</v>
      </c>
      <c r="AJ3" s="36" t="s">
        <v>264</v>
      </c>
      <c r="AK3" s="36" t="s">
        <v>265</v>
      </c>
      <c r="AL3" s="36" t="s">
        <v>49</v>
      </c>
      <c r="AM3" s="36" t="s">
        <v>270</v>
      </c>
      <c r="AN3" s="36" t="s">
        <v>271</v>
      </c>
      <c r="AO3" s="37" t="s">
        <v>37</v>
      </c>
      <c r="AP3" s="38" t="s">
        <v>243</v>
      </c>
      <c r="AQ3" s="36" t="s">
        <v>283</v>
      </c>
      <c r="AR3" s="36" t="s">
        <v>284</v>
      </c>
      <c r="AS3" s="36" t="s">
        <v>285</v>
      </c>
      <c r="AT3" s="36" t="s">
        <v>266</v>
      </c>
      <c r="AU3" s="36" t="s">
        <v>244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3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3" s="3" customFormat="1" ht="15" customHeight="1" x14ac:dyDescent="0.25">
      <c r="A5" s="2"/>
      <c r="B5" s="89" t="s">
        <v>111</v>
      </c>
      <c r="C5" s="90"/>
      <c r="D5" s="90"/>
      <c r="E5" s="90"/>
      <c r="F5" s="91"/>
      <c r="G5" s="89" t="s">
        <v>142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1"/>
      <c r="AG5" s="89" t="s">
        <v>111</v>
      </c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1"/>
      <c r="BN5" s="89" t="s">
        <v>112</v>
      </c>
      <c r="BO5" s="90"/>
      <c r="BP5" s="90"/>
      <c r="BQ5" s="90"/>
      <c r="BR5" s="90"/>
      <c r="BS5" s="90"/>
      <c r="BT5" s="90"/>
      <c r="BU5" s="91"/>
    </row>
    <row r="6" spans="1:73" s="3" customFormat="1" ht="15" customHeight="1" x14ac:dyDescent="0.25">
      <c r="A6" s="2"/>
      <c r="B6" s="92" t="s">
        <v>267</v>
      </c>
      <c r="C6" s="93"/>
      <c r="D6" s="93"/>
      <c r="E6" s="93"/>
      <c r="F6" s="94"/>
      <c r="G6" s="95" t="s">
        <v>98</v>
      </c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6"/>
      <c r="AG6" s="92" t="s">
        <v>98</v>
      </c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4"/>
      <c r="BN6" s="92" t="s">
        <v>98</v>
      </c>
      <c r="BO6" s="93"/>
      <c r="BP6" s="93"/>
      <c r="BQ6" s="93"/>
      <c r="BR6" s="93"/>
      <c r="BS6" s="93"/>
      <c r="BT6" s="93"/>
      <c r="BU6" s="94"/>
    </row>
    <row r="7" spans="1:73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269</v>
      </c>
      <c r="AN7" s="6" t="s">
        <v>272</v>
      </c>
      <c r="AO7" s="7" t="s">
        <v>17</v>
      </c>
      <c r="AP7" s="12" t="s">
        <v>18</v>
      </c>
      <c r="AQ7" s="6" t="s">
        <v>245</v>
      </c>
      <c r="AR7" s="6" t="s">
        <v>246</v>
      </c>
      <c r="AS7" s="6" t="s">
        <v>247</v>
      </c>
      <c r="AT7" s="6" t="s">
        <v>248</v>
      </c>
      <c r="AU7" s="6" t="s">
        <v>249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3" s="4" customFormat="1" x14ac:dyDescent="0.25">
      <c r="A8" s="18">
        <v>38718</v>
      </c>
      <c r="B8" s="47">
        <f>[1]!FAMEData(B7, "2006", "2023", 0,"Monthly", "Down", "No Heading", "Normal")</f>
        <v>25877.188999999998</v>
      </c>
      <c r="C8" s="47">
        <f>[1]!FAMEData(C7, "2006", "2023", 0,"Monthly", "Down", "No Heading", "Normal")</f>
        <v>5571.0029999999997</v>
      </c>
      <c r="D8" s="47">
        <f>[1]!FAMEData(D7, "2006", "2023", 0,"Monthly", "Down", "No Heading", "Normal")</f>
        <v>9317.4879999999994</v>
      </c>
      <c r="E8" s="48">
        <f>[1]!FAMEData(E7, "2006", "2023", 0,"Monthly", "Down", "No Heading", "Normal")</f>
        <v>3905.4259999999999</v>
      </c>
      <c r="F8" s="47">
        <f>[1]!FAMEData(F7, "2006", "2023", 0,"Monthly", "Down", "No Heading", "Normal")</f>
        <v>44671.106</v>
      </c>
      <c r="G8" s="13">
        <f>[1]!FAMEData(G7, "2006", "2023", 0,"Monthly", "Down", "No Heading", "Normal")</f>
        <v>26.840105511345499</v>
      </c>
      <c r="H8" s="8" t="str">
        <f>[1]!FAMEData(H7, "2006", "2023", 0,"Monthly", "Down", "No Heading", "Normal")</f>
        <v/>
      </c>
      <c r="I8" s="5" t="str">
        <f>[1]!FAMEData(I7, "2006", "2023", 0,"Monthly", "Down", "No Heading", "Normal")</f>
        <v/>
      </c>
      <c r="J8" s="5" t="str">
        <f>[1]!FAMEData(J7, "2006", "2023", 0,"Monthly", "Down", "No Heading", "Normal")</f>
        <v/>
      </c>
      <c r="K8" s="5" t="str">
        <f>[1]!FAMEData(K7, "2006", "2023", 0,"Monthly", "Down", "No Heading", "Normal")</f>
        <v/>
      </c>
      <c r="L8" s="5" t="str">
        <f>[1]!FAMEData(L7, "2006", "2023", 0,"Monthly", "Down", "No Heading", "Normal")</f>
        <v/>
      </c>
      <c r="M8" s="47" t="str">
        <f>[1]!FAMEData(M7, "2006", "2023", 0,"Monthly", "Down", "No Heading", "Normal")</f>
        <v/>
      </c>
      <c r="N8" s="47" t="str">
        <f>[1]!FAMEData(N7, "2006", "2023", 0,"Monthly", "Down", "No Heading", "Normal")</f>
        <v/>
      </c>
      <c r="O8" s="47" t="str">
        <f>[1]!FAMEData(O7, "2006", "2023", 0,"Monthly", "Down", "No Heading", "Normal")</f>
        <v/>
      </c>
      <c r="P8" s="47" t="str">
        <f>[1]!FAMEData(P7, "2006", "2023", 0,"Monthly", "Down", "No Heading", "Normal")</f>
        <v/>
      </c>
      <c r="Q8" s="13">
        <f>[1]!FAMEData(Q7, "2006", "2023", 0,"Monthly", "Down", "No Heading", "Normal")</f>
        <v>10.2731725726366</v>
      </c>
      <c r="R8" s="8" t="str">
        <f>[1]!FAMEData(R7, "2006", "2023", 0,"Monthly", "Down", "No Heading", "Normal")</f>
        <v/>
      </c>
      <c r="S8" s="5" t="str">
        <f>[1]!FAMEData(S7, "2006", "2023", 0,"Monthly", "Down", "No Heading", "Normal")</f>
        <v/>
      </c>
      <c r="T8" s="5" t="str">
        <f>[1]!FAMEData(T7, "2006", "2023", 0,"Monthly", "Down", "No Heading", "Normal")</f>
        <v/>
      </c>
      <c r="U8" s="47" t="str">
        <f>[1]!FAMEData(U7, "2006", "2023", 0,"Monthly", "Down", "No Heading", "Normal")</f>
        <v/>
      </c>
      <c r="V8" s="47" t="str">
        <f>[1]!FAMEData(V7, "2006", "2023", 0,"Monthly", "Down", "No Heading", "Normal")</f>
        <v/>
      </c>
      <c r="W8" s="47" t="str">
        <f>[1]!FAMEData(W7, "2006", "2023", 0,"Monthly", "Down", "No Heading", "Normal")</f>
        <v/>
      </c>
      <c r="X8" s="47" t="str">
        <f>[1]!FAMEData(X7, "2006", "2023", 0,"Monthly", "Down", "No Heading", "Normal")</f>
        <v/>
      </c>
      <c r="Y8" s="13">
        <f>[1]!FAMEData(Y7, "2006", "2023", 0,"Monthly", "Down", "No Heading", "Normal")</f>
        <v>5.28923438819597</v>
      </c>
      <c r="Z8" s="8" t="str">
        <f>[1]!FAMEData(Z7, "2006", "2023", 0,"Monthly", "Down", "No Heading", "Normal")</f>
        <v/>
      </c>
      <c r="AA8" s="47" t="str">
        <f>[1]!FAMEData(AA7, "2006", "2023", 0,"Monthly", "Down", "No Heading", "Normal")</f>
        <v/>
      </c>
      <c r="AB8" s="47" t="str">
        <f>[1]!FAMEData(AB7, "2006", "2023", 0,"Monthly", "Down", "No Heading", "Normal")</f>
        <v/>
      </c>
      <c r="AC8" s="47" t="str">
        <f>[1]!FAMEData(AC7, "2006", "2023", 0,"Monthly", "Down", "No Heading", "Normal")</f>
        <v/>
      </c>
      <c r="AD8" s="47" t="str">
        <f>[1]!FAMEData(AD7, "2006", "2023", 0,"Monthly", "Down", "No Heading", "Normal")</f>
        <v/>
      </c>
      <c r="AE8" s="13">
        <f>[1]!FAMEData(AE7, "2006", "2023", 0,"Monthly", "Down", "No Heading", "Normal")</f>
        <v>5.31</v>
      </c>
      <c r="AF8" s="8" t="str">
        <f>[1]!FAMEData(AF7, "2006", "2023", 0,"Monthly", "Down", "No Heading", "Normal")</f>
        <v/>
      </c>
      <c r="AG8" s="47">
        <f>[1]!FAMEData(AG7, "2006", "2023", 0,"Monthly", "Down", "No Heading", "Normal")</f>
        <v>2757.7020000000002</v>
      </c>
      <c r="AH8" s="47">
        <f>[1]!FAMEData(AH7, "2006", "2023", 0,"Monthly", "Down", "No Heading", "Normal")</f>
        <v>1694</v>
      </c>
      <c r="AI8" s="47">
        <f>[1]!FAMEData(AI7, "2006", "2023", 0,"Monthly", "Down", "No Heading", "Normal")</f>
        <v>4523.3099999999995</v>
      </c>
      <c r="AJ8" s="47"/>
      <c r="AK8" s="47"/>
      <c r="AL8" s="47">
        <f>[1]!FAMEData(AL7, "2006", "2023", 0,"Monthly", "Down", "No Heading", "Normal")</f>
        <v>1360.3000000000002</v>
      </c>
      <c r="AM8" s="47" t="str">
        <f>[1]!FAMEData(AM7, "2006", "2023", 0,"Monthly", "Down", "No Heading", "Normal")</f>
        <v/>
      </c>
      <c r="AN8" s="47" t="str">
        <f>[1]!FAMEData(AN7, "2006", "2023", 0,"Monthly", "Down", "No Heading", "Normal")</f>
        <v/>
      </c>
      <c r="AO8" s="48">
        <f>[1]!FAMEData(AO7, "2006", "2023", 0,"Monthly", "Down", "No Heading", "Normal")</f>
        <v>7577.61</v>
      </c>
      <c r="AP8" s="47">
        <f>[1]!FAMEData(AP7, "2006", "2023", 0,"Monthly", "Down", "No Heading", "Normal")</f>
        <v>23131.487499999999</v>
      </c>
      <c r="AQ8" s="47"/>
      <c r="AR8" s="47"/>
      <c r="AS8" s="47"/>
      <c r="AT8" s="47"/>
      <c r="AU8" s="47"/>
      <c r="AV8" s="47">
        <f>[1]!FAMEData(AV7, "2006", "2023", 0,"Monthly", "Down", "No Heading", "Normal")</f>
        <v>2244.9699999999998</v>
      </c>
      <c r="AW8" s="47">
        <f>[1]!FAMEData(AW7, "2006", "2023", 0,"Monthly", "Down", "No Heading", "Normal")</f>
        <v>3330.57</v>
      </c>
      <c r="AX8" s="47">
        <f>[1]!FAMEData(AX7, "2006", "2023", 0,"Monthly", "Down", "No Heading", "Normal")</f>
        <v>110.16</v>
      </c>
      <c r="AY8" s="47">
        <f>[1]!FAMEData(AY7, "2006", "2023", 0,"Monthly", "Down", "No Heading", "Normal")</f>
        <v>3111.66</v>
      </c>
      <c r="AZ8" s="47">
        <f>[1]!FAMEData(AZ7, "2006", "2023", 0,"Monthly", "Down", "No Heading", "Normal")</f>
        <v>8.4700000000000006</v>
      </c>
      <c r="BA8" s="48">
        <f>[1]!FAMEData(BA7, "2006", "2023", 0,"Monthly", "Down", "No Heading", "Normal")</f>
        <v>33274.667500000003</v>
      </c>
      <c r="BB8" s="47">
        <f>[1]!FAMEData(BB7, "2006", "2023", 0,"Monthly", "Down", "No Heading", "Normal")</f>
        <v>3263.92</v>
      </c>
      <c r="BC8" s="47">
        <f>[1]!FAMEData(BC7, "2006", "2023", 0,"Monthly", "Down", "No Heading", "Normal")</f>
        <v>6603.07</v>
      </c>
      <c r="BD8" s="47">
        <f>[1]!FAMEData(BD7, "2006", "2023", 0,"Monthly", "Down", "No Heading", "Normal")</f>
        <v>1040.99</v>
      </c>
      <c r="BE8" s="47">
        <f>[1]!FAMEData(BE7, "2006", "2023", 0,"Monthly", "Down", "No Heading", "Normal")</f>
        <v>4253.96</v>
      </c>
      <c r="BF8" s="47">
        <f>[1]!FAMEData(BF7, "2006", "2023", 0,"Monthly", "Down", "No Heading", "Normal")</f>
        <v>352.74</v>
      </c>
      <c r="BG8" s="47">
        <f>[1]!FAMEData(BG7, "2006", "2023", 0,"Monthly", "Down", "No Heading", "Normal")</f>
        <v>8243.9500000000007</v>
      </c>
      <c r="BH8" s="47">
        <f>[1]!FAMEData(BH7, "2006", "2023", 0,"Monthly", "Down", "No Heading", "Normal")</f>
        <v>3443.76</v>
      </c>
      <c r="BI8" s="47">
        <f>[1]!FAMEData(BI7, "2006", "2023", 0,"Monthly", "Down", "No Heading", "Normal")</f>
        <v>408.65</v>
      </c>
      <c r="BJ8" s="47">
        <f>[1]!FAMEData(BJ7, "2006", "2023", 0,"Monthly", "Down", "No Heading", "Normal")</f>
        <v>2312.86</v>
      </c>
      <c r="BK8" s="47">
        <f>[1]!FAMEData(BK7, "2006", "2023", 0,"Monthly", "Down", "No Heading", "Normal")</f>
        <v>161.41</v>
      </c>
      <c r="BL8" s="48">
        <f>[1]!FAMEData(BL7, "2006", "2023", 0,"Monthly", "Down", "No Heading", "Normal")</f>
        <v>58411.4375</v>
      </c>
      <c r="BM8" s="5"/>
      <c r="BN8" s="13">
        <f>[1]!FAMEData(BN7, "2006", "2023", 0,"Monthly", "Down", "No Heading", "Normal")</f>
        <v>4.92</v>
      </c>
      <c r="BO8" s="5" t="str">
        <f>[1]!FAMEData(BO7, "2006", "2023", 0,"Monthly", "Down", "No Heading", "Normal")</f>
        <v/>
      </c>
      <c r="BP8" s="13">
        <f>[1]!FAMEData(BP7, "2006", "2023", 0,"Monthly", "Down", "No Heading", "Normal")</f>
        <v>5.52</v>
      </c>
      <c r="BQ8" s="5" t="str">
        <f>[1]!FAMEData(BQ7, "2006", "2023", 0,"Monthly", "Down", "No Heading", "Normal")</f>
        <v/>
      </c>
      <c r="BR8" s="13">
        <f>[1]!FAMEData(BR7, "2006", "2023", 0,"Monthly", "Down", "No Heading", "Normal")</f>
        <v>6.24</v>
      </c>
      <c r="BS8" s="5" t="str">
        <f>[1]!FAMEData(BS7, "2006", "2023", 0,"Monthly", "Down", "No Heading", "Normal")</f>
        <v/>
      </c>
      <c r="BT8" s="13">
        <f>[1]!FAMEData(BT7, "2006", "2023", 0,"Monthly", "Down", "No Heading", "Normal")</f>
        <v>6.36</v>
      </c>
      <c r="BU8" s="8" t="str">
        <f>[1]!FAMEData(BU7, "2006", "2023", 0,"Monthly", "Down", "No Heading", "Normal")</f>
        <v/>
      </c>
    </row>
    <row r="9" spans="1:73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</row>
    <row r="10" spans="1:73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</row>
    <row r="11" spans="1:73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</row>
    <row r="12" spans="1:73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</row>
    <row r="13" spans="1:73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</row>
    <row r="14" spans="1:73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</row>
    <row r="15" spans="1:73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</row>
    <row r="16" spans="1:73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</row>
    <row r="17" spans="1:73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</row>
    <row r="18" spans="1:73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</row>
    <row r="19" spans="1:73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</row>
    <row r="20" spans="1:73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</row>
    <row r="21" spans="1:73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</row>
    <row r="22" spans="1:73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</row>
    <row r="23" spans="1:73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</row>
    <row r="24" spans="1:73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</row>
    <row r="25" spans="1:73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</row>
    <row r="26" spans="1:73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</row>
    <row r="27" spans="1:73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</row>
    <row r="28" spans="1:73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</row>
    <row r="29" spans="1:73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</row>
    <row r="30" spans="1:73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</row>
    <row r="31" spans="1:73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</row>
    <row r="32" spans="1:73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>
        <f>[1]!FAMEData(AJ7, "2008", "2023", 0,"Monthly", "Down", "No Heading", "Normal")</f>
        <v>3457.317464008273</v>
      </c>
      <c r="AK32" s="47">
        <f>[1]!FAMEData(AK7, "2008", "2023", 0,"Monthly", "Down", "No Heading", "Normal")</f>
        <v>2657.0280359917274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>
        <f>[1]!FAMEData(AQ7, "2008", "2023", 0,"Monthly", "Down", "No Heading", "Normal")</f>
        <v>30733.954310414865</v>
      </c>
      <c r="AR32" s="47">
        <f>[1]!FAMEData(AR7, "2008", "2023", 0,"Monthly", "Down", "No Heading", "Normal")</f>
        <v>17940.689972974</v>
      </c>
      <c r="AS32" s="47">
        <f>[1]!FAMEData(AS7, "2008", "2023", 0,"Monthly", "Down", "No Heading", "Normal")</f>
        <v>12793.264337440865</v>
      </c>
      <c r="AT32" s="47">
        <f>[1]!FAMEData(AT7, "2008", "2023", 0,"Monthly", "Down", "No Heading", "Normal")</f>
        <v>4358.3605202462541</v>
      </c>
      <c r="AU32" s="47">
        <f>[1]!FAMEData(AU7, "2008", "2023", 0,"Monthly", "Down", "No Heading", "Normal")</f>
        <v>14.47016933888805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</row>
    <row r="33" spans="1:73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</row>
    <row r="34" spans="1:73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</row>
    <row r="35" spans="1:73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</row>
    <row r="36" spans="1:73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</row>
    <row r="37" spans="1:73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</row>
    <row r="38" spans="1:73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</row>
    <row r="39" spans="1:73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</row>
    <row r="40" spans="1:73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</row>
    <row r="41" spans="1:73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</row>
    <row r="42" spans="1:73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</row>
    <row r="43" spans="1:73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</row>
    <row r="44" spans="1:73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</row>
    <row r="45" spans="1:73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</row>
    <row r="46" spans="1:73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</row>
    <row r="47" spans="1:73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</row>
    <row r="48" spans="1:73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</row>
    <row r="49" spans="1:73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</row>
    <row r="50" spans="1:73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</row>
    <row r="51" spans="1:73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</row>
    <row r="52" spans="1:73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</row>
    <row r="53" spans="1:73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</row>
    <row r="54" spans="1:73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</row>
    <row r="55" spans="1:73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</row>
    <row r="56" spans="1:73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</row>
    <row r="57" spans="1:73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</row>
    <row r="58" spans="1:73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</row>
    <row r="59" spans="1:73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</row>
    <row r="60" spans="1:73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</row>
    <row r="61" spans="1:73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</row>
    <row r="62" spans="1:73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</row>
    <row r="63" spans="1:73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</row>
    <row r="64" spans="1:73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</row>
    <row r="65" spans="1:73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</row>
    <row r="66" spans="1:73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</row>
    <row r="67" spans="1:73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</row>
    <row r="68" spans="1:73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</row>
    <row r="69" spans="1:73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</row>
    <row r="70" spans="1:73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</row>
    <row r="71" spans="1:73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</row>
    <row r="72" spans="1:73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</row>
    <row r="73" spans="1:73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</row>
    <row r="74" spans="1:73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</row>
    <row r="75" spans="1:73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</row>
    <row r="76" spans="1:73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</row>
    <row r="77" spans="1:73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</row>
    <row r="78" spans="1:73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</row>
    <row r="79" spans="1:73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</row>
    <row r="80" spans="1:73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</row>
    <row r="81" spans="1:73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</row>
    <row r="82" spans="1:73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</row>
    <row r="83" spans="1:73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</row>
    <row r="84" spans="1:73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</row>
    <row r="85" spans="1:73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</row>
    <row r="86" spans="1:73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</row>
    <row r="87" spans="1:73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</row>
    <row r="88" spans="1:73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</row>
    <row r="89" spans="1:73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</row>
    <row r="90" spans="1:73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</row>
    <row r="91" spans="1:73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</row>
    <row r="92" spans="1:73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</row>
    <row r="93" spans="1:73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</row>
    <row r="94" spans="1:73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</row>
    <row r="95" spans="1:73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</row>
    <row r="96" spans="1:73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</row>
    <row r="97" spans="1:75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</row>
    <row r="98" spans="1:75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</row>
    <row r="99" spans="1:75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</row>
    <row r="100" spans="1:75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</row>
    <row r="101" spans="1:75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</row>
    <row r="102" spans="1:75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</row>
    <row r="103" spans="1:75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</row>
    <row r="104" spans="1:75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</row>
    <row r="105" spans="1:75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</row>
    <row r="106" spans="1:75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</row>
    <row r="107" spans="1:75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5"/>
    </row>
    <row r="108" spans="1:75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5"/>
    </row>
    <row r="109" spans="1:75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5"/>
    </row>
    <row r="110" spans="1:75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5"/>
    </row>
    <row r="111" spans="1:75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5"/>
    </row>
    <row r="112" spans="1:75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5"/>
    </row>
    <row r="113" spans="1:75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5"/>
    </row>
    <row r="114" spans="1:75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5"/>
    </row>
    <row r="115" spans="1:75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5"/>
    </row>
    <row r="116" spans="1:75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5"/>
    </row>
    <row r="117" spans="1:75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5"/>
    </row>
    <row r="118" spans="1:75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5"/>
    </row>
    <row r="119" spans="1:75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5"/>
    </row>
    <row r="120" spans="1:75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5"/>
    </row>
    <row r="121" spans="1:75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5"/>
    </row>
    <row r="122" spans="1:75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5"/>
    </row>
    <row r="123" spans="1:75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5"/>
    </row>
    <row r="124" spans="1:75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5"/>
    </row>
    <row r="125" spans="1:75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5"/>
    </row>
    <row r="126" spans="1:75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5"/>
    </row>
    <row r="127" spans="1:75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5"/>
    </row>
    <row r="128" spans="1:75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5"/>
    </row>
    <row r="129" spans="1:75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5"/>
    </row>
    <row r="130" spans="1:75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5"/>
    </row>
    <row r="131" spans="1:75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5"/>
    </row>
    <row r="132" spans="1:75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5"/>
    </row>
    <row r="133" spans="1:75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5"/>
    </row>
    <row r="134" spans="1:75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5"/>
    </row>
    <row r="135" spans="1:75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5"/>
    </row>
    <row r="136" spans="1:75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5"/>
    </row>
    <row r="137" spans="1:75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5"/>
    </row>
    <row r="138" spans="1:75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5"/>
    </row>
    <row r="139" spans="1:75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5"/>
    </row>
    <row r="140" spans="1:75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5"/>
    </row>
    <row r="141" spans="1:75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5"/>
    </row>
    <row r="142" spans="1:75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5"/>
    </row>
    <row r="143" spans="1:75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5"/>
    </row>
    <row r="144" spans="1:75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5"/>
    </row>
    <row r="145" spans="1:75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5"/>
    </row>
    <row r="146" spans="1:75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5"/>
    </row>
    <row r="147" spans="1:75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5"/>
    </row>
    <row r="148" spans="1:75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5"/>
    </row>
    <row r="149" spans="1:75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5"/>
    </row>
    <row r="150" spans="1:75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5"/>
    </row>
    <row r="151" spans="1:75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5"/>
    </row>
    <row r="152" spans="1:75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5"/>
    </row>
    <row r="153" spans="1:75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5"/>
    </row>
    <row r="154" spans="1:75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5"/>
    </row>
    <row r="155" spans="1:75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5"/>
    </row>
    <row r="156" spans="1:75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5"/>
    </row>
    <row r="157" spans="1:75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5"/>
    </row>
    <row r="158" spans="1:75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5"/>
    </row>
    <row r="159" spans="1:75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5"/>
    </row>
    <row r="160" spans="1:75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5"/>
    </row>
    <row r="161" spans="1:75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5"/>
    </row>
    <row r="162" spans="1:75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5"/>
    </row>
    <row r="163" spans="1:75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5"/>
    </row>
    <row r="164" spans="1:75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5"/>
    </row>
    <row r="165" spans="1:75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5"/>
    </row>
    <row r="166" spans="1:75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5"/>
    </row>
    <row r="167" spans="1:75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5"/>
    </row>
    <row r="168" spans="1:75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5"/>
    </row>
    <row r="169" spans="1:75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5"/>
    </row>
    <row r="170" spans="1:75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5"/>
    </row>
    <row r="171" spans="1:75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5"/>
    </row>
    <row r="172" spans="1:75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5"/>
    </row>
    <row r="173" spans="1:75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5"/>
    </row>
    <row r="174" spans="1:75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5"/>
    </row>
    <row r="175" spans="1:75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5"/>
    </row>
    <row r="176" spans="1:75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5"/>
    </row>
    <row r="177" spans="1:75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5"/>
    </row>
    <row r="178" spans="1:75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5"/>
    </row>
    <row r="179" spans="1:75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5"/>
    </row>
    <row r="180" spans="1:75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5"/>
    </row>
    <row r="181" spans="1:75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5"/>
    </row>
    <row r="182" spans="1:75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5"/>
    </row>
    <row r="183" spans="1:75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5"/>
    </row>
    <row r="184" spans="1:75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5"/>
    </row>
    <row r="185" spans="1:75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5"/>
    </row>
    <row r="186" spans="1:75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77"/>
    </row>
    <row r="187" spans="1:75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77"/>
    </row>
    <row r="188" spans="1:75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77"/>
    </row>
    <row r="189" spans="1:75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77"/>
    </row>
    <row r="190" spans="1:75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77"/>
    </row>
    <row r="191" spans="1:75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77"/>
    </row>
    <row r="192" spans="1:75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77"/>
    </row>
    <row r="193" spans="1:75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77"/>
    </row>
    <row r="194" spans="1:75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77"/>
    </row>
    <row r="195" spans="1:75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77"/>
    </row>
    <row r="196" spans="1:75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77"/>
    </row>
    <row r="197" spans="1:75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77"/>
    </row>
    <row r="198" spans="1:75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77"/>
    </row>
    <row r="199" spans="1:75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77"/>
    </row>
    <row r="200" spans="1:75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10649.613319972899</v>
      </c>
      <c r="AN200" s="47">
        <v>6542.1524567115403</v>
      </c>
      <c r="AO200" s="48">
        <v>76869.662025165904</v>
      </c>
      <c r="AP200" s="47">
        <v>73353.9629428154</v>
      </c>
      <c r="AQ200" s="47">
        <v>44415.573792254399</v>
      </c>
      <c r="AR200" s="47">
        <v>38508.856849457203</v>
      </c>
      <c r="AS200" s="47">
        <v>5906.7169427972203</v>
      </c>
      <c r="AT200" s="47">
        <v>28321.334514932099</v>
      </c>
      <c r="AU200" s="47">
        <v>617.05463562895204</v>
      </c>
      <c r="AV200" s="47">
        <v>11572.1297127239</v>
      </c>
      <c r="AW200" s="47">
        <v>22730.09060367275</v>
      </c>
      <c r="AX200" s="47">
        <v>1452.713</v>
      </c>
      <c r="AY200" s="47">
        <v>9921.7629371655094</v>
      </c>
      <c r="AZ200" s="47">
        <v>76.879499999999993</v>
      </c>
      <c r="BA200" s="48">
        <v>175979.91584721199</v>
      </c>
      <c r="BB200" s="47">
        <v>31327.165073428499</v>
      </c>
      <c r="BC200" s="47">
        <v>17459.118548663799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24719.410865323</v>
      </c>
      <c r="BI200" s="47">
        <v>3653.5978789999999</v>
      </c>
      <c r="BJ200" s="47">
        <v>20004.992949712301</v>
      </c>
      <c r="BK200" s="47">
        <v>1323.5017766737101</v>
      </c>
      <c r="BL200" s="48">
        <v>302149.02023842197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77"/>
    </row>
    <row r="201" spans="1:75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45332.819538736701</v>
      </c>
      <c r="AR201" s="47">
        <v>38815.990807777998</v>
      </c>
      <c r="AS201" s="47">
        <v>6516.8287309587304</v>
      </c>
      <c r="AT201" s="47">
        <v>28528.180457999199</v>
      </c>
      <c r="AU201" s="47">
        <v>556.52151171305002</v>
      </c>
      <c r="AV201" s="47">
        <v>11529.841159243701</v>
      </c>
      <c r="AW201" s="47">
        <v>20139.914691760001</v>
      </c>
      <c r="AX201" s="47">
        <v>1448.1255000000001</v>
      </c>
      <c r="AY201" s="47">
        <v>8606.6020097150104</v>
      </c>
      <c r="AZ201" s="47">
        <v>81.997</v>
      </c>
      <c r="BA201" s="48">
        <v>172457.46163717701</v>
      </c>
      <c r="BB201" s="47">
        <v>30120.319555979</v>
      </c>
      <c r="BC201" s="47">
        <v>18656.992748850102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23475.201933802899</v>
      </c>
      <c r="BI201" s="47">
        <v>3487.2242965</v>
      </c>
      <c r="BJ201" s="47">
        <v>18830.192959418098</v>
      </c>
      <c r="BK201" s="47">
        <v>1312.37433895903</v>
      </c>
      <c r="BL201" s="48">
        <v>299080.04045733402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77"/>
    </row>
    <row r="202" spans="1:75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9572.4773021538294</v>
      </c>
      <c r="AN202" s="47">
        <v>5855.53266837297</v>
      </c>
      <c r="AO202" s="48">
        <v>71393.249421942004</v>
      </c>
      <c r="AP202" s="47">
        <v>76722.534422796598</v>
      </c>
      <c r="AQ202" s="47">
        <v>46999.842243931198</v>
      </c>
      <c r="AR202" s="47">
        <v>40010.734835515199</v>
      </c>
      <c r="AS202" s="47">
        <v>6989.10740841597</v>
      </c>
      <c r="AT202" s="47">
        <v>29069.387852738801</v>
      </c>
      <c r="AU202" s="47">
        <v>653.30432612665197</v>
      </c>
      <c r="AV202" s="47">
        <v>11471.8017557807</v>
      </c>
      <c r="AW202" s="47">
        <v>20112.603629869402</v>
      </c>
      <c r="AX202" s="47">
        <v>1443.5305000000001</v>
      </c>
      <c r="AY202" s="47">
        <v>8896.50374762315</v>
      </c>
      <c r="AZ202" s="47">
        <v>77.581500000000005</v>
      </c>
      <c r="BA202" s="48">
        <v>172169.63448276598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420.98530047499997</v>
      </c>
      <c r="BG202" s="47">
        <v>31706.503988125001</v>
      </c>
      <c r="BH202" s="47">
        <v>22922.4969922243</v>
      </c>
      <c r="BI202" s="47">
        <v>3393.7427404999999</v>
      </c>
      <c r="BJ202" s="47">
        <v>18866.569818149099</v>
      </c>
      <c r="BK202" s="47">
        <v>1321.7891362028899</v>
      </c>
      <c r="BL202" s="48">
        <v>298305.09527101298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77"/>
    </row>
    <row r="203" spans="1:75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41915.782605237597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79111.998811546</v>
      </c>
      <c r="AQ203" s="47">
        <v>48917.5614865678</v>
      </c>
      <c r="AR203" s="47">
        <v>41091.734941090101</v>
      </c>
      <c r="AS203" s="47">
        <v>7825.8265454777102</v>
      </c>
      <c r="AT203" s="47">
        <v>29397.522616884198</v>
      </c>
      <c r="AU203" s="47">
        <v>796.91470809400005</v>
      </c>
      <c r="AV203" s="47">
        <v>11410.5877672935</v>
      </c>
      <c r="AW203" s="47">
        <v>22437.665416407548</v>
      </c>
      <c r="AX203" s="47">
        <v>1442.579</v>
      </c>
      <c r="AY203" s="47">
        <v>10124.292284961401</v>
      </c>
      <c r="AZ203" s="47">
        <v>77.636499999999998</v>
      </c>
      <c r="BA203" s="48">
        <v>174550.65139383503</v>
      </c>
      <c r="BB203" s="47">
        <v>30333.6176692484</v>
      </c>
      <c r="BC203" s="47">
        <v>18369.2325284256</v>
      </c>
      <c r="BD203" s="47">
        <v>39672.921718754304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</v>
      </c>
      <c r="BI203" s="47">
        <v>3308.2622915000002</v>
      </c>
      <c r="BJ203" s="47">
        <v>20804.107985098301</v>
      </c>
      <c r="BK203" s="47">
        <v>1331.5749381129101</v>
      </c>
      <c r="BL203" s="48">
        <v>299582.80138886109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77"/>
    </row>
    <row r="204" spans="1:75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8885.6402481336409</v>
      </c>
      <c r="AN204" s="47">
        <v>5474.1795301099601</v>
      </c>
      <c r="AO204" s="48">
        <v>67539.443709683706</v>
      </c>
      <c r="AP204" s="47">
        <v>83182.649295511394</v>
      </c>
      <c r="AQ204" s="47">
        <v>52131.965150306198</v>
      </c>
      <c r="AR204" s="47">
        <v>42726.371099049997</v>
      </c>
      <c r="AS204" s="47">
        <v>9405.5940512562102</v>
      </c>
      <c r="AT204" s="47">
        <v>30061.067089224201</v>
      </c>
      <c r="AU204" s="47">
        <v>989.61705598100002</v>
      </c>
      <c r="AV204" s="47">
        <v>11416.239187396</v>
      </c>
      <c r="AW204" s="47">
        <v>22977.913900050753</v>
      </c>
      <c r="AX204" s="47">
        <v>1444.675</v>
      </c>
      <c r="AY204" s="47">
        <v>10472.529387815701</v>
      </c>
      <c r="AZ204" s="47">
        <v>80.385000000000005</v>
      </c>
      <c r="BA204" s="48">
        <v>176008.00670482597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22908.080436455399</v>
      </c>
      <c r="BI204" s="47">
        <v>3283.1417495000001</v>
      </c>
      <c r="BJ204" s="47">
        <v>21739.623704170801</v>
      </c>
      <c r="BK204" s="47">
        <v>1348.67810373984</v>
      </c>
      <c r="BL204" s="48">
        <v>305784.82467064698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77"/>
    </row>
    <row r="205" spans="1:75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86836.722794345798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30868.797201423102</v>
      </c>
      <c r="AU205" s="47">
        <v>1108.00523905875</v>
      </c>
      <c r="AV205" s="47">
        <v>11392.4695923817</v>
      </c>
      <c r="AW205" s="47">
        <v>21540.626920981351</v>
      </c>
      <c r="AX205" s="47">
        <v>1445.3969999999999</v>
      </c>
      <c r="AY205" s="47">
        <v>10151.1904699691</v>
      </c>
      <c r="AZ205" s="47">
        <v>75.663499999999999</v>
      </c>
      <c r="BA205" s="48">
        <v>176938.13765133696</v>
      </c>
      <c r="BB205" s="47">
        <v>30413.177320226201</v>
      </c>
      <c r="BC205" s="47">
        <v>20642.103052094699</v>
      </c>
      <c r="BD205" s="47">
        <v>42848.815919002802</v>
      </c>
      <c r="BE205" s="47">
        <v>105.0633760625</v>
      </c>
      <c r="BF205" s="47">
        <v>149.974735786</v>
      </c>
      <c r="BG205" s="47">
        <v>32903.723626669998</v>
      </c>
      <c r="BH205" s="47">
        <v>22975.694266260802</v>
      </c>
      <c r="BI205" s="47">
        <v>3272.1741404999998</v>
      </c>
      <c r="BJ205" s="47">
        <v>20732.5020007567</v>
      </c>
      <c r="BK205" s="47">
        <v>1358.63219735447</v>
      </c>
      <c r="BL205" s="48">
        <v>308157.72988982796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77"/>
    </row>
    <row r="206" spans="1:75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8073.5483904053299</v>
      </c>
      <c r="AN206" s="47">
        <v>5318.9165625248697</v>
      </c>
      <c r="AO206" s="48">
        <v>63584.695149270301</v>
      </c>
      <c r="AP206" s="47">
        <v>90279.622561468394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31676.811146839202</v>
      </c>
      <c r="AU206" s="47">
        <v>1301.39379471333</v>
      </c>
      <c r="AV206" s="47">
        <v>11343.6863226975</v>
      </c>
      <c r="AW206" s="47">
        <v>21583.913589884502</v>
      </c>
      <c r="AX206" s="47">
        <v>1548.095</v>
      </c>
      <c r="AY206" s="47">
        <v>10349.3821612926</v>
      </c>
      <c r="AZ206" s="47">
        <v>85.408500000000004</v>
      </c>
      <c r="BA206" s="48">
        <v>177905.22196202798</v>
      </c>
      <c r="BB206" s="47">
        <v>33141.240987805097</v>
      </c>
      <c r="BC206" s="47">
        <v>21527.206823143799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23469.568207441102</v>
      </c>
      <c r="BI206" s="47">
        <v>3227.0399805000002</v>
      </c>
      <c r="BJ206" s="47">
        <v>21218.357325429599</v>
      </c>
      <c r="BK206" s="47">
        <v>1340.26622529478</v>
      </c>
      <c r="BL206" s="48">
        <v>313834.83596787503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77"/>
    </row>
    <row r="207" spans="1:75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35637.798275554604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7805.6984589257299</v>
      </c>
      <c r="AN207" s="47">
        <v>5081.3619290200704</v>
      </c>
      <c r="AO207" s="48">
        <v>61025.337558138403</v>
      </c>
      <c r="AP207" s="47">
        <v>93562.068516574203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</v>
      </c>
      <c r="AU207" s="47">
        <v>1447.5920687108601</v>
      </c>
      <c r="AV207" s="47">
        <v>11277.847788454899</v>
      </c>
      <c r="AW207" s="47">
        <v>21613.065570253395</v>
      </c>
      <c r="AX207" s="47">
        <v>1638.9214999999999</v>
      </c>
      <c r="AY207" s="47">
        <v>10819.1356245841</v>
      </c>
      <c r="AZ207" s="47">
        <v>89.826999999999998</v>
      </c>
      <c r="BA207" s="48">
        <v>178208.27830883698</v>
      </c>
      <c r="BB207" s="47">
        <v>32734.134095708501</v>
      </c>
      <c r="BC207" s="47">
        <v>20401.5201639595</v>
      </c>
      <c r="BD207" s="47">
        <v>43389.670313815201</v>
      </c>
      <c r="BE207" s="47">
        <v>101.850663268091</v>
      </c>
      <c r="BF207" s="47">
        <v>318.60790281499999</v>
      </c>
      <c r="BG207" s="47">
        <v>33864.213949999998</v>
      </c>
      <c r="BH207" s="47">
        <v>23348.909206798799</v>
      </c>
      <c r="BI207" s="47">
        <v>3107.268579</v>
      </c>
      <c r="BJ207" s="47">
        <v>21258.6876174545</v>
      </c>
      <c r="BK207" s="47">
        <v>1293.1043122538899</v>
      </c>
      <c r="BL207" s="48">
        <v>312922.661254493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77"/>
    </row>
    <row r="208" spans="1:75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5172.8948701893996</v>
      </c>
      <c r="AO208" s="48">
        <v>60414.933519715203</v>
      </c>
      <c r="AP208" s="47">
        <v>95700.904483457605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33409.962795828498</v>
      </c>
      <c r="AU208" s="47">
        <v>1523.8675867965501</v>
      </c>
      <c r="AV208" s="47">
        <v>11188.3069472772</v>
      </c>
      <c r="AW208" s="47">
        <v>23756.4979388012</v>
      </c>
      <c r="AX208" s="47">
        <v>1635.2329999999999</v>
      </c>
      <c r="AY208" s="47">
        <v>12139.2870519145</v>
      </c>
      <c r="AZ208" s="47">
        <v>79.278499999999994</v>
      </c>
      <c r="BA208" s="48">
        <v>180477.310337337</v>
      </c>
      <c r="BB208" s="47">
        <v>32056.8616554935</v>
      </c>
      <c r="BC208" s="47">
        <v>17956.081689537001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22630.652874750202</v>
      </c>
      <c r="BI208" s="47">
        <v>2981.2145049999999</v>
      </c>
      <c r="BJ208" s="47">
        <v>21878.446720025899</v>
      </c>
      <c r="BK208" s="47">
        <v>1246.9968520515699</v>
      </c>
      <c r="BL208" s="48">
        <v>311942.20910191798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77"/>
    </row>
    <row r="209" spans="1:75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7272.6269588681598</v>
      </c>
      <c r="AN209" s="47">
        <v>5182.3762897292399</v>
      </c>
      <c r="AO209" s="48">
        <v>58695.154274581902</v>
      </c>
      <c r="AP209" s="47">
        <v>97415.145978294095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33573.792527727703</v>
      </c>
      <c r="AU209" s="47">
        <v>1563.8032031165801</v>
      </c>
      <c r="AV209" s="47">
        <v>11138.8830339591</v>
      </c>
      <c r="AW209" s="47">
        <v>25725.312089631101</v>
      </c>
      <c r="AX209" s="47">
        <v>1629.1735000000001</v>
      </c>
      <c r="AY209" s="47">
        <v>13089.8134849368</v>
      </c>
      <c r="AZ209" s="47">
        <v>74.974500000000006</v>
      </c>
      <c r="BA209" s="48">
        <v>181438.880891529</v>
      </c>
      <c r="BB209" s="47">
        <v>33558.357995517603</v>
      </c>
      <c r="BC209" s="47">
        <v>17889.852880594499</v>
      </c>
      <c r="BD209" s="47">
        <v>44721.831415593602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22089.372462740299</v>
      </c>
      <c r="BI209" s="47">
        <v>2891.2441484999999</v>
      </c>
      <c r="BJ209" s="47">
        <v>23046.236261762599</v>
      </c>
      <c r="BK209" s="47">
        <v>1222.80170959065</v>
      </c>
      <c r="BL209" s="48">
        <v>313310.18932029099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77"/>
    </row>
    <row r="210" spans="1:75" x14ac:dyDescent="0.25">
      <c r="A210" s="17">
        <v>44866</v>
      </c>
      <c r="B210" s="47">
        <v>124640.22666135999</v>
      </c>
      <c r="C210" s="47">
        <v>19325.74905264</v>
      </c>
      <c r="D210" s="47">
        <v>74032.167055818994</v>
      </c>
      <c r="E210" s="48">
        <v>11832.719855113</v>
      </c>
      <c r="F210" s="47">
        <v>229830.86262493196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23421.535945459</v>
      </c>
      <c r="AX210" s="47">
        <v>1622.9985000000001</v>
      </c>
      <c r="AY210" s="47">
        <v>12298.790726987825</v>
      </c>
      <c r="AZ210" s="47">
        <v>80.022000000000006</v>
      </c>
      <c r="BA210" s="48">
        <v>181072.62849423892</v>
      </c>
      <c r="BB210" s="47">
        <v>33090.165862066497</v>
      </c>
      <c r="BC210" s="47">
        <v>17135.397492219945</v>
      </c>
      <c r="BD210" s="47">
        <v>44964.876814435302</v>
      </c>
      <c r="BE210" s="47">
        <v>98.658478020428603</v>
      </c>
      <c r="BF210" s="47">
        <v>209.41662732200001</v>
      </c>
      <c r="BG210" s="47">
        <v>35258.079716859997</v>
      </c>
      <c r="BH210" s="47">
        <v>22121.895624267796</v>
      </c>
      <c r="BI210" s="47">
        <v>2846.5600585000002</v>
      </c>
      <c r="BJ210" s="47">
        <v>21963.510527973616</v>
      </c>
      <c r="BK210" s="47">
        <v>1232.1542478717924</v>
      </c>
      <c r="BL210" s="48">
        <v>313602.01439208543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5.9</v>
      </c>
      <c r="BU210" s="8">
        <v>213.11</v>
      </c>
      <c r="BV210" s="5"/>
      <c r="BW210" s="77"/>
    </row>
    <row r="211" spans="1:75" x14ac:dyDescent="0.25">
      <c r="A211" s="17">
        <v>44896</v>
      </c>
      <c r="B211" s="47">
        <v>125022.58717159599</v>
      </c>
      <c r="C211" s="47">
        <v>19372.207729690999</v>
      </c>
      <c r="D211" s="47">
        <v>74886.981477124995</v>
      </c>
      <c r="E211" s="48">
        <v>11344.776807569</v>
      </c>
      <c r="F211" s="47">
        <v>230626.553185981</v>
      </c>
      <c r="G211" s="13">
        <v>28.13</v>
      </c>
      <c r="H211" s="8">
        <v>2424.9299999999998</v>
      </c>
      <c r="I211" s="49">
        <v>33.21</v>
      </c>
      <c r="J211" s="49">
        <v>976.81</v>
      </c>
      <c r="K211" s="49">
        <v>10.9</v>
      </c>
      <c r="L211" s="49">
        <v>406.01</v>
      </c>
      <c r="M211" s="49">
        <v>18.55</v>
      </c>
      <c r="N211" s="49">
        <v>436.43</v>
      </c>
      <c r="O211" s="49">
        <v>38.39</v>
      </c>
      <c r="P211" s="49">
        <v>605.67999999999995</v>
      </c>
      <c r="Q211" s="13">
        <v>15.28</v>
      </c>
      <c r="R211" s="8">
        <v>8193.2300000000014</v>
      </c>
      <c r="S211" s="5">
        <v>30.11</v>
      </c>
      <c r="T211" s="5">
        <v>80.790000000000006</v>
      </c>
      <c r="U211" s="49">
        <v>12.77</v>
      </c>
      <c r="V211" s="49">
        <v>5284.01</v>
      </c>
      <c r="W211" s="49">
        <v>19.559999999999999</v>
      </c>
      <c r="X211" s="49">
        <v>2828.43</v>
      </c>
      <c r="Y211" s="13">
        <v>6.31</v>
      </c>
      <c r="Z211" s="8">
        <v>1699.77</v>
      </c>
      <c r="AA211" s="49">
        <v>6.1</v>
      </c>
      <c r="AB211" s="49">
        <v>1148.56</v>
      </c>
      <c r="AC211" s="49">
        <v>6.75</v>
      </c>
      <c r="AD211" s="49">
        <v>551.21</v>
      </c>
      <c r="AE211" s="56">
        <v>4.4400000000000004</v>
      </c>
      <c r="AF211" s="55">
        <v>420.92</v>
      </c>
      <c r="AG211" s="47">
        <v>18678.1566290107</v>
      </c>
      <c r="AH211" s="47">
        <v>11659.987797846101</v>
      </c>
      <c r="AI211" s="47">
        <v>33973.6085351156</v>
      </c>
      <c r="AJ211" s="47">
        <v>21821.4593595068</v>
      </c>
      <c r="AK211" s="47">
        <v>12152.1491756088</v>
      </c>
      <c r="AL211" s="47">
        <v>12205.182126571701</v>
      </c>
      <c r="AM211" s="47">
        <v>6954.7659537739519</v>
      </c>
      <c r="AN211" s="47">
        <v>5250.4161727977489</v>
      </c>
      <c r="AO211" s="48">
        <v>57838.778459533401</v>
      </c>
      <c r="AP211" s="47">
        <v>102938.70989954511</v>
      </c>
      <c r="AQ211" s="47">
        <v>65137.224040525398</v>
      </c>
      <c r="AR211" s="47">
        <v>50337.4372313575</v>
      </c>
      <c r="AS211" s="47">
        <v>14799.786809167899</v>
      </c>
      <c r="AT211" s="47">
        <v>36167.499986441624</v>
      </c>
      <c r="AU211" s="47">
        <v>1633.9858725781</v>
      </c>
      <c r="AV211" s="47">
        <v>10866.852902487601</v>
      </c>
      <c r="AW211" s="47">
        <v>22676.346533499152</v>
      </c>
      <c r="AX211" s="47">
        <v>1653.0170000000001</v>
      </c>
      <c r="AY211" s="47">
        <v>12568.10730386357</v>
      </c>
      <c r="AZ211" s="47">
        <v>86.006500000000003</v>
      </c>
      <c r="BA211" s="48">
        <v>183319.59099120167</v>
      </c>
      <c r="BB211" s="47">
        <v>32254.617189987599</v>
      </c>
      <c r="BC211" s="47">
        <v>14404.687094523992</v>
      </c>
      <c r="BD211" s="47">
        <v>44980.863741195499</v>
      </c>
      <c r="BE211" s="47">
        <v>99.447996026428598</v>
      </c>
      <c r="BF211" s="47">
        <v>508.56517472799999</v>
      </c>
      <c r="BG211" s="47">
        <v>35359.245133999997</v>
      </c>
      <c r="BH211" s="47">
        <v>22162.117293779826</v>
      </c>
      <c r="BI211" s="47">
        <v>2801.2000625000001</v>
      </c>
      <c r="BJ211" s="47">
        <v>21552.186445985579</v>
      </c>
      <c r="BK211" s="47">
        <v>1245.376313212827</v>
      </c>
      <c r="BL211" s="48">
        <v>313092.77191874449</v>
      </c>
      <c r="BM211" s="51"/>
      <c r="BN211" s="13">
        <v>11.1</v>
      </c>
      <c r="BO211" s="5">
        <v>16296.73</v>
      </c>
      <c r="BP211" s="13">
        <v>11.12</v>
      </c>
      <c r="BQ211" s="5">
        <v>3023.79</v>
      </c>
      <c r="BR211" s="13">
        <v>8.86</v>
      </c>
      <c r="BS211" s="5">
        <v>852.52</v>
      </c>
      <c r="BT211" s="13">
        <v>6.48</v>
      </c>
      <c r="BU211" s="8">
        <v>103.08</v>
      </c>
      <c r="BV211" s="5"/>
      <c r="BW211" s="77"/>
    </row>
    <row r="212" spans="1:75" x14ac:dyDescent="0.25">
      <c r="A212" s="18">
        <v>44927</v>
      </c>
      <c r="B212" s="47">
        <v>122573.048792424</v>
      </c>
      <c r="C212" s="47">
        <v>19544.619091724999</v>
      </c>
      <c r="D212" s="47">
        <v>75332.669650216994</v>
      </c>
      <c r="E212" s="48">
        <v>10869.190223269001</v>
      </c>
      <c r="F212" s="47">
        <v>228319.52775763499</v>
      </c>
      <c r="G212" s="13">
        <v>28.69</v>
      </c>
      <c r="H212" s="8">
        <v>2398.12</v>
      </c>
      <c r="I212" s="49">
        <v>33.11</v>
      </c>
      <c r="J212" s="49">
        <v>992.23</v>
      </c>
      <c r="K212" s="49">
        <v>13.81</v>
      </c>
      <c r="L212" s="49">
        <v>363.69</v>
      </c>
      <c r="M212" s="49">
        <v>18.600000000000001</v>
      </c>
      <c r="N212" s="49">
        <v>460.97</v>
      </c>
      <c r="O212" s="49">
        <v>38.450000000000003</v>
      </c>
      <c r="P212" s="49">
        <v>581.23</v>
      </c>
      <c r="Q212" s="13">
        <v>15.73</v>
      </c>
      <c r="R212" s="8">
        <v>6921.35</v>
      </c>
      <c r="S212" s="5">
        <v>30.17</v>
      </c>
      <c r="T212" s="5">
        <v>78.84</v>
      </c>
      <c r="U212" s="49">
        <v>12.88</v>
      </c>
      <c r="V212" s="49">
        <v>3913.99</v>
      </c>
      <c r="W212" s="49">
        <v>19.149999999999999</v>
      </c>
      <c r="X212" s="49">
        <v>2928.52</v>
      </c>
      <c r="Y212" s="13">
        <v>6.5</v>
      </c>
      <c r="Z212" s="8">
        <v>1601.06</v>
      </c>
      <c r="AA212" s="49">
        <v>6.31</v>
      </c>
      <c r="AB212" s="49">
        <v>1122.8499999999999</v>
      </c>
      <c r="AC212" s="49">
        <v>6.94</v>
      </c>
      <c r="AD212" s="49">
        <v>478.21</v>
      </c>
      <c r="AE212" s="56">
        <v>4.32</v>
      </c>
      <c r="AF212" s="55">
        <v>339.91</v>
      </c>
      <c r="AG212" s="47">
        <v>18589.8056871302</v>
      </c>
      <c r="AH212" s="47">
        <v>11392.2861299592</v>
      </c>
      <c r="AI212" s="47">
        <v>33600.189080244498</v>
      </c>
      <c r="AJ212" s="47">
        <v>21668.055541461599</v>
      </c>
      <c r="AK212" s="47">
        <v>11932.1335387829</v>
      </c>
      <c r="AL212" s="47">
        <v>11894.067660074201</v>
      </c>
      <c r="AM212" s="47">
        <v>6785.1675616936191</v>
      </c>
      <c r="AN212" s="47">
        <v>5108.9000983805818</v>
      </c>
      <c r="AO212" s="48">
        <v>56886.542870277903</v>
      </c>
      <c r="AP212" s="47">
        <v>105922.15064697684</v>
      </c>
      <c r="AQ212" s="47">
        <v>66966.549197729692</v>
      </c>
      <c r="AR212" s="47">
        <v>52226.448264143197</v>
      </c>
      <c r="AS212" s="47">
        <v>14740.1009335865</v>
      </c>
      <c r="AT212" s="47">
        <v>37348.767548865522</v>
      </c>
      <c r="AU212" s="47">
        <v>1606.83390038162</v>
      </c>
      <c r="AV212" s="47">
        <v>10800.3693554077</v>
      </c>
      <c r="AW212" s="47">
        <v>22049.641384214949</v>
      </c>
      <c r="AX212" s="47">
        <v>1684.8935000000001</v>
      </c>
      <c r="AY212" s="47">
        <v>12793.316903042756</v>
      </c>
      <c r="AZ212" s="47">
        <v>85.827500000000001</v>
      </c>
      <c r="BA212" s="48">
        <v>184464.4533538346</v>
      </c>
      <c r="BB212" s="47">
        <v>31234.008924569102</v>
      </c>
      <c r="BC212" s="47">
        <v>13675.950911364174</v>
      </c>
      <c r="BD212" s="47">
        <v>45004.542652036696</v>
      </c>
      <c r="BE212" s="47">
        <v>96.722253025333401</v>
      </c>
      <c r="BF212" s="47">
        <v>705.01920357999995</v>
      </c>
      <c r="BG212" s="47">
        <v>35758.497551</v>
      </c>
      <c r="BH212" s="47">
        <v>21938.030660840661</v>
      </c>
      <c r="BI212" s="47">
        <v>2727.9319404999997</v>
      </c>
      <c r="BJ212" s="47">
        <v>20762.147337857536</v>
      </c>
      <c r="BK212" s="47">
        <v>1220.5918123388465</v>
      </c>
      <c r="BL212" s="48">
        <v>313622.4183005541</v>
      </c>
      <c r="BM212" s="51"/>
      <c r="BN212" s="13">
        <v>11.09</v>
      </c>
      <c r="BO212" s="5">
        <v>15467.23</v>
      </c>
      <c r="BP212" s="13">
        <v>10.95</v>
      </c>
      <c r="BQ212" s="5">
        <v>3843.18</v>
      </c>
      <c r="BR212" s="13">
        <v>9.4700000000000006</v>
      </c>
      <c r="BS212" s="5">
        <v>465.51</v>
      </c>
      <c r="BT212" s="13">
        <v>6.25</v>
      </c>
      <c r="BU212" s="8">
        <v>153.43</v>
      </c>
      <c r="BV212" s="5"/>
      <c r="BW212" s="77"/>
    </row>
    <row r="213" spans="1:75" x14ac:dyDescent="0.25">
      <c r="A213" s="17">
        <v>44958</v>
      </c>
      <c r="B213" s="47">
        <v>123287.812768895</v>
      </c>
      <c r="C213" s="47">
        <v>19573.974623683</v>
      </c>
      <c r="D213" s="47">
        <v>75870.363208858995</v>
      </c>
      <c r="E213" s="48">
        <v>11623.694526327001</v>
      </c>
      <c r="F213" s="47">
        <v>230355.84512776398</v>
      </c>
      <c r="G213" s="81">
        <v>29.37</v>
      </c>
      <c r="H213" s="8">
        <v>2230.3000000000002</v>
      </c>
      <c r="I213" s="49">
        <v>33.520000000000003</v>
      </c>
      <c r="J213" s="49">
        <v>1022.34</v>
      </c>
      <c r="K213" s="49">
        <v>13.6</v>
      </c>
      <c r="L213" s="49">
        <v>314.29000000000002</v>
      </c>
      <c r="M213" s="49">
        <v>18.62</v>
      </c>
      <c r="N213" s="49">
        <v>368.62</v>
      </c>
      <c r="O213" s="49">
        <v>38.270000000000003</v>
      </c>
      <c r="P213" s="49">
        <v>525.04999999999995</v>
      </c>
      <c r="Q213" s="13">
        <v>16.61</v>
      </c>
      <c r="R213" s="8">
        <v>5368.63</v>
      </c>
      <c r="S213" s="5">
        <v>30.86</v>
      </c>
      <c r="T213" s="5">
        <v>75.33</v>
      </c>
      <c r="U213" s="49">
        <v>12.73</v>
      </c>
      <c r="V213" s="49">
        <v>2731.23</v>
      </c>
      <c r="W213" s="49">
        <v>20.329999999999998</v>
      </c>
      <c r="X213" s="49">
        <v>2562.0700000000002</v>
      </c>
      <c r="Y213" s="13">
        <v>6.43</v>
      </c>
      <c r="Z213" s="8">
        <v>1382.33</v>
      </c>
      <c r="AA213" s="49">
        <v>6.24</v>
      </c>
      <c r="AB213" s="49">
        <v>993.62</v>
      </c>
      <c r="AC213" s="49">
        <v>6.92</v>
      </c>
      <c r="AD213" s="49">
        <v>388.71</v>
      </c>
      <c r="AE213" s="56">
        <v>4.29</v>
      </c>
      <c r="AF213" s="55">
        <v>339.97</v>
      </c>
      <c r="AG213" s="47">
        <v>18272.326129496301</v>
      </c>
      <c r="AH213" s="47">
        <v>11202.3429744598</v>
      </c>
      <c r="AI213" s="47">
        <v>32952.399731717902</v>
      </c>
      <c r="AJ213" s="47">
        <v>21138.465413003301</v>
      </c>
      <c r="AK213" s="47">
        <v>11813.934318714601</v>
      </c>
      <c r="AL213" s="47">
        <v>11770.0862806717</v>
      </c>
      <c r="AM213" s="47">
        <v>6761.3789321632503</v>
      </c>
      <c r="AN213" s="47">
        <v>5008.7073485084493</v>
      </c>
      <c r="AO213" s="48">
        <v>55924.828986849403</v>
      </c>
      <c r="AP213" s="47">
        <v>106740.21262935326</v>
      </c>
      <c r="AQ213" s="47">
        <v>67007.891272895606</v>
      </c>
      <c r="AR213" s="47">
        <v>52622.6936371884</v>
      </c>
      <c r="AS213" s="47">
        <v>14385.1976357072</v>
      </c>
      <c r="AT213" s="47">
        <v>38117.2563834393</v>
      </c>
      <c r="AU213" s="47">
        <v>1615.06497301835</v>
      </c>
      <c r="AV213" s="47">
        <v>10708.901661094</v>
      </c>
      <c r="AW213" s="47">
        <v>20452.459452845054</v>
      </c>
      <c r="AX213" s="47">
        <v>1712.0740000000001</v>
      </c>
      <c r="AY213" s="47">
        <v>11760.488482595392</v>
      </c>
      <c r="AZ213" s="47">
        <v>84.630499999999998</v>
      </c>
      <c r="BA213" s="48">
        <v>183693.35774754628</v>
      </c>
      <c r="BB213" s="47">
        <v>30111.276929867399</v>
      </c>
      <c r="BC213" s="47">
        <v>14241.212974741649</v>
      </c>
      <c r="BD213" s="47">
        <v>44832.286177644695</v>
      </c>
      <c r="BE213" s="47">
        <v>95.358716895399994</v>
      </c>
      <c r="BF213" s="47">
        <v>502.17840621962347</v>
      </c>
      <c r="BG213" s="47">
        <v>36404.037239500001</v>
      </c>
      <c r="BH213" s="47">
        <v>21805.666446900294</v>
      </c>
      <c r="BI213" s="47">
        <v>2662.7477515</v>
      </c>
      <c r="BJ213" s="47">
        <v>19695.326955047865</v>
      </c>
      <c r="BK213" s="47">
        <v>1175.5693841036025</v>
      </c>
      <c r="BL213" s="48">
        <v>313477.22605166392</v>
      </c>
      <c r="BM213" s="51"/>
      <c r="BN213" s="13">
        <v>11.08</v>
      </c>
      <c r="BO213" s="5">
        <v>13769.3</v>
      </c>
      <c r="BP213" s="13">
        <v>10.99</v>
      </c>
      <c r="BQ213" s="5">
        <v>2760.47</v>
      </c>
      <c r="BR213" s="13">
        <v>9.32</v>
      </c>
      <c r="BS213" s="5">
        <v>430.67</v>
      </c>
      <c r="BT213" s="13">
        <v>6.19</v>
      </c>
      <c r="BU213" s="8">
        <v>73.650000000000006</v>
      </c>
      <c r="BV213" s="5"/>
      <c r="BW213" s="77"/>
    </row>
    <row r="214" spans="1:75" x14ac:dyDescent="0.25">
      <c r="A214" s="17">
        <v>44986</v>
      </c>
      <c r="B214" s="47">
        <v>123167.998588496</v>
      </c>
      <c r="C214" s="47">
        <v>19648.053258913002</v>
      </c>
      <c r="D214" s="47">
        <v>76206.944422967994</v>
      </c>
      <c r="E214" s="48">
        <v>11556.209334558</v>
      </c>
      <c r="F214" s="47">
        <v>230579.20560493498</v>
      </c>
      <c r="G214" s="13">
        <v>27.66</v>
      </c>
      <c r="H214" s="8">
        <v>2552.9899999999998</v>
      </c>
      <c r="I214" s="49">
        <v>32.99</v>
      </c>
      <c r="J214" s="49">
        <v>1032.71</v>
      </c>
      <c r="K214" s="49">
        <v>11.74</v>
      </c>
      <c r="L214" s="49">
        <v>426.83</v>
      </c>
      <c r="M214" s="49">
        <v>18</v>
      </c>
      <c r="N214" s="49">
        <v>506.21</v>
      </c>
      <c r="O214" s="49">
        <v>38.17</v>
      </c>
      <c r="P214" s="49">
        <v>587.24</v>
      </c>
      <c r="Q214" s="13">
        <v>16.28</v>
      </c>
      <c r="R214" s="8">
        <v>7111.9900000000007</v>
      </c>
      <c r="S214" s="5">
        <v>28.85</v>
      </c>
      <c r="T214" s="5">
        <v>83.64</v>
      </c>
      <c r="U214" s="49">
        <v>12.83</v>
      </c>
      <c r="V214" s="49">
        <v>3930.94</v>
      </c>
      <c r="W214" s="49">
        <v>20.32</v>
      </c>
      <c r="X214" s="49">
        <v>3097.41</v>
      </c>
      <c r="Y214" s="13">
        <v>6.66</v>
      </c>
      <c r="Z214" s="8">
        <v>1933.69</v>
      </c>
      <c r="AA214" s="49">
        <v>6.47</v>
      </c>
      <c r="AB214" s="49">
        <v>1326.58</v>
      </c>
      <c r="AC214" s="49">
        <v>7.07</v>
      </c>
      <c r="AD214" s="49">
        <v>607.11</v>
      </c>
      <c r="AE214" s="56">
        <v>4.3099999999999996</v>
      </c>
      <c r="AF214" s="55">
        <v>429.94</v>
      </c>
      <c r="AG214" s="47">
        <v>18048.091109419001</v>
      </c>
      <c r="AH214" s="47">
        <v>11013.2596322998</v>
      </c>
      <c r="AI214" s="47">
        <v>32882.428225168405</v>
      </c>
      <c r="AJ214" s="47">
        <v>21141.959452926902</v>
      </c>
      <c r="AK214" s="47">
        <v>11740.4687722415</v>
      </c>
      <c r="AL214" s="47">
        <v>11762.652550482901</v>
      </c>
      <c r="AM214" s="47">
        <v>6598.4927566696088</v>
      </c>
      <c r="AN214" s="47">
        <v>5164.1597938132918</v>
      </c>
      <c r="AO214" s="48">
        <v>55658.340407951109</v>
      </c>
      <c r="AP214" s="47">
        <v>108820.22273187785</v>
      </c>
      <c r="AQ214" s="47">
        <v>68601.712601237901</v>
      </c>
      <c r="AR214" s="47">
        <v>55127.075736013598</v>
      </c>
      <c r="AS214" s="47">
        <v>13474.6368652243</v>
      </c>
      <c r="AT214" s="47">
        <v>38695.704696818088</v>
      </c>
      <c r="AU214" s="47">
        <v>1522.8054338218701</v>
      </c>
      <c r="AV214" s="47">
        <v>10637.586664337699</v>
      </c>
      <c r="AW214" s="47">
        <v>23477.733718282198</v>
      </c>
      <c r="AX214" s="47">
        <v>1763.866</v>
      </c>
      <c r="AY214" s="47">
        <v>13008.347348057849</v>
      </c>
      <c r="AZ214" s="47">
        <v>79.686999999999998</v>
      </c>
      <c r="BA214" s="48">
        <v>187269.71517439102</v>
      </c>
      <c r="BB214" s="47">
        <v>31171.440536763399</v>
      </c>
      <c r="BC214" s="47">
        <v>15150.233396883188</v>
      </c>
      <c r="BD214" s="47">
        <v>44390.856809386096</v>
      </c>
      <c r="BE214" s="47">
        <v>95.967676981086996</v>
      </c>
      <c r="BF214" s="47">
        <v>390.56207194305557</v>
      </c>
      <c r="BG214" s="47">
        <v>36438.108985665007</v>
      </c>
      <c r="BH214" s="47">
        <v>21529.402642114685</v>
      </c>
      <c r="BI214" s="47">
        <v>2564.3024489999998</v>
      </c>
      <c r="BJ214" s="47">
        <v>21288.017400499983</v>
      </c>
      <c r="BK214" s="47">
        <v>1142.0394761466</v>
      </c>
      <c r="BL214" s="48">
        <v>316570.53286648093</v>
      </c>
      <c r="BM214" s="51"/>
      <c r="BN214" s="13">
        <v>11.02</v>
      </c>
      <c r="BO214" s="5">
        <v>18088.560000000001</v>
      </c>
      <c r="BP214" s="13">
        <v>10.95</v>
      </c>
      <c r="BQ214" s="5">
        <v>3806.87</v>
      </c>
      <c r="BR214" s="13">
        <v>9.94</v>
      </c>
      <c r="BS214" s="5">
        <v>431.41</v>
      </c>
      <c r="BT214" s="13">
        <v>7.09</v>
      </c>
      <c r="BU214" s="8">
        <v>305.3</v>
      </c>
      <c r="BV214" s="5"/>
      <c r="BW214" s="77"/>
    </row>
    <row r="215" spans="1:75" x14ac:dyDescent="0.25">
      <c r="A215" s="17">
        <v>45017</v>
      </c>
      <c r="B215" s="47">
        <v>124600.160124926</v>
      </c>
      <c r="C215" s="47">
        <v>19684.437675036999</v>
      </c>
      <c r="D215" s="47">
        <v>76835.648637552993</v>
      </c>
      <c r="E215" s="48">
        <v>12036.541408595</v>
      </c>
      <c r="F215" s="47">
        <v>233156.78784611099</v>
      </c>
      <c r="G215" s="13">
        <v>28.84</v>
      </c>
      <c r="H215" s="8">
        <v>2266.4</v>
      </c>
      <c r="I215" s="49">
        <v>33.86</v>
      </c>
      <c r="J215" s="49">
        <v>1008.72</v>
      </c>
      <c r="K215" s="49">
        <v>11.8</v>
      </c>
      <c r="L215" s="49">
        <v>355.14</v>
      </c>
      <c r="M215" s="49">
        <v>18.260000000000002</v>
      </c>
      <c r="N215" s="49">
        <v>378.52</v>
      </c>
      <c r="O215" s="49">
        <v>38.35</v>
      </c>
      <c r="P215" s="49">
        <v>524.02</v>
      </c>
      <c r="Q215" s="13">
        <v>16.37</v>
      </c>
      <c r="R215" s="8">
        <v>5555.19</v>
      </c>
      <c r="S215" s="5">
        <v>30.6</v>
      </c>
      <c r="T215" s="5">
        <v>80.66</v>
      </c>
      <c r="U215" s="49">
        <v>12.59</v>
      </c>
      <c r="V215" s="49">
        <v>3152.6</v>
      </c>
      <c r="W215" s="49">
        <v>21</v>
      </c>
      <c r="X215" s="49">
        <v>2321.9299999999998</v>
      </c>
      <c r="Y215" s="13">
        <v>6.82</v>
      </c>
      <c r="Z215" s="8">
        <v>1554.28</v>
      </c>
      <c r="AA215" s="49">
        <v>6.57</v>
      </c>
      <c r="AB215" s="49">
        <v>1109.8599999999999</v>
      </c>
      <c r="AC215" s="49">
        <v>7.44</v>
      </c>
      <c r="AD215" s="49">
        <v>444.42</v>
      </c>
      <c r="AE215" s="56">
        <v>4.29</v>
      </c>
      <c r="AF215" s="55">
        <v>335.14</v>
      </c>
      <c r="AG215" s="47">
        <v>18416.6796412732</v>
      </c>
      <c r="AH215" s="47">
        <v>10860.7837108278</v>
      </c>
      <c r="AI215" s="47">
        <v>33248.2075386918</v>
      </c>
      <c r="AJ215" s="47">
        <v>21574.126484735501</v>
      </c>
      <c r="AK215" s="47">
        <v>11674.081053956301</v>
      </c>
      <c r="AL215" s="47">
        <v>11579.4029413225</v>
      </c>
      <c r="AM215" s="47">
        <v>6486.051540806</v>
      </c>
      <c r="AN215" s="47">
        <v>5093.3514005164998</v>
      </c>
      <c r="AO215" s="48">
        <v>55688.394190842097</v>
      </c>
      <c r="AP215" s="47">
        <v>110233.41773768404</v>
      </c>
      <c r="AQ215" s="47">
        <v>69722.12261720869</v>
      </c>
      <c r="AR215" s="47">
        <v>56843.222504524398</v>
      </c>
      <c r="AS215" s="47">
        <v>12878.9001126843</v>
      </c>
      <c r="AT215" s="47">
        <v>39091.490421304778</v>
      </c>
      <c r="AU215" s="47">
        <v>1419.8046991705801</v>
      </c>
      <c r="AV215" s="47">
        <v>10580.7149585199</v>
      </c>
      <c r="AW215" s="47">
        <v>25919.350009882895</v>
      </c>
      <c r="AX215" s="47">
        <v>1814.2375000000002</v>
      </c>
      <c r="AY215" s="47">
        <v>14400.878188827937</v>
      </c>
      <c r="AZ215" s="47">
        <v>81.925000000000011</v>
      </c>
      <c r="BA215" s="48">
        <v>189753.31120810102</v>
      </c>
      <c r="BB215" s="47">
        <v>31217.0728609629</v>
      </c>
      <c r="BC215" s="47">
        <v>15468.31979086629</v>
      </c>
      <c r="BD215" s="47">
        <v>44578.1884139061</v>
      </c>
      <c r="BE215" s="47">
        <v>92.386203995105305</v>
      </c>
      <c r="BF215" s="47">
        <v>460.97492364665356</v>
      </c>
      <c r="BG215" s="47">
        <v>36653.065889165002</v>
      </c>
      <c r="BH215" s="47">
        <v>21346.687229424999</v>
      </c>
      <c r="BI215" s="47">
        <v>2501.3969564999998</v>
      </c>
      <c r="BJ215" s="47">
        <v>22211.557665243265</v>
      </c>
      <c r="BK215" s="47">
        <v>1127.7974881948601</v>
      </c>
      <c r="BL215" s="48">
        <v>318732.04832312989</v>
      </c>
      <c r="BM215" s="51"/>
      <c r="BN215" s="13">
        <v>10.92</v>
      </c>
      <c r="BO215" s="5">
        <v>15711.59</v>
      </c>
      <c r="BP215" s="13">
        <v>10.84</v>
      </c>
      <c r="BQ215" s="5">
        <v>3174.25</v>
      </c>
      <c r="BR215" s="13">
        <v>9.82</v>
      </c>
      <c r="BS215" s="5">
        <v>435</v>
      </c>
      <c r="BT215" s="13">
        <v>6.31</v>
      </c>
      <c r="BU215" s="8">
        <v>51.61</v>
      </c>
      <c r="BV215" s="5"/>
      <c r="BW215" s="77"/>
    </row>
    <row r="216" spans="1:75" x14ac:dyDescent="0.25">
      <c r="A216" s="17">
        <v>45047</v>
      </c>
      <c r="B216" s="47">
        <v>123467.87208583399</v>
      </c>
      <c r="C216" s="47">
        <v>19782.138158403999</v>
      </c>
      <c r="D216" s="47">
        <v>77373.067831837994</v>
      </c>
      <c r="E216" s="48">
        <v>12552.442941801</v>
      </c>
      <c r="F216" s="47">
        <v>233175.52101787698</v>
      </c>
      <c r="G216" s="13">
        <v>28.16</v>
      </c>
      <c r="H216" s="8">
        <v>2512.8200000000002</v>
      </c>
      <c r="I216" s="49">
        <v>33.229999999999997</v>
      </c>
      <c r="J216" s="49">
        <v>1045.98</v>
      </c>
      <c r="K216" s="49">
        <v>12.48</v>
      </c>
      <c r="L216" s="49">
        <v>422.27</v>
      </c>
      <c r="M216" s="49">
        <v>18.16</v>
      </c>
      <c r="N216" s="49">
        <v>462.48</v>
      </c>
      <c r="O216" s="49">
        <v>38.36</v>
      </c>
      <c r="P216" s="49">
        <v>582.09</v>
      </c>
      <c r="Q216" s="13">
        <v>16.09</v>
      </c>
      <c r="R216" s="8">
        <v>6306.55</v>
      </c>
      <c r="S216" s="5">
        <v>29.84</v>
      </c>
      <c r="T216" s="5">
        <v>84.08</v>
      </c>
      <c r="U216" s="49">
        <v>12.46</v>
      </c>
      <c r="V216" s="49">
        <v>3344.86</v>
      </c>
      <c r="W216" s="49">
        <v>19.91</v>
      </c>
      <c r="X216" s="49">
        <v>2877.61</v>
      </c>
      <c r="Y216" s="13">
        <v>6.76</v>
      </c>
      <c r="Z216" s="8">
        <v>1927.3899999999999</v>
      </c>
      <c r="AA216" s="49">
        <v>6.49</v>
      </c>
      <c r="AB216" s="49">
        <v>1414.46</v>
      </c>
      <c r="AC216" s="49">
        <v>7.49</v>
      </c>
      <c r="AD216" s="49">
        <v>512.92999999999995</v>
      </c>
      <c r="AE216" s="56">
        <v>4.2300000000000004</v>
      </c>
      <c r="AF216" s="55">
        <v>410.1</v>
      </c>
      <c r="AG216" s="47">
        <v>18232.100824532699</v>
      </c>
      <c r="AH216" s="47">
        <v>10779.6750685795</v>
      </c>
      <c r="AI216" s="47">
        <v>33237.922496116502</v>
      </c>
      <c r="AJ216" s="47">
        <v>21616.183103573199</v>
      </c>
      <c r="AK216" s="47">
        <v>11621.739392543301</v>
      </c>
      <c r="AL216" s="47">
        <v>11640.109385137001</v>
      </c>
      <c r="AM216" s="47">
        <v>6456.5783898986365</v>
      </c>
      <c r="AN216" s="47">
        <v>5183.5309952383641</v>
      </c>
      <c r="AO216" s="48">
        <v>55657.706949833002</v>
      </c>
      <c r="AP216" s="47">
        <v>109769.79422501929</v>
      </c>
      <c r="AQ216" s="47">
        <v>69560.841640407802</v>
      </c>
      <c r="AR216" s="47">
        <v>57363.419137357901</v>
      </c>
      <c r="AS216" s="47">
        <v>12197.4225030499</v>
      </c>
      <c r="AT216" s="47">
        <v>38895.568104992257</v>
      </c>
      <c r="AU216" s="47">
        <v>1313.38447961923</v>
      </c>
      <c r="AV216" s="47">
        <v>10570.6316420812</v>
      </c>
      <c r="AW216" s="47">
        <v>24968.898530111648</v>
      </c>
      <c r="AX216" s="47">
        <v>1858.298</v>
      </c>
      <c r="AY216" s="47">
        <v>13693.028345317687</v>
      </c>
      <c r="AZ216" s="47">
        <v>87.496000000000009</v>
      </c>
      <c r="BA216" s="48">
        <v>189044.80500172742</v>
      </c>
      <c r="BB216" s="47">
        <v>29993.501541854101</v>
      </c>
      <c r="BC216" s="47">
        <v>18268.932532355873</v>
      </c>
      <c r="BD216" s="47">
        <v>46630.155061902202</v>
      </c>
      <c r="BE216" s="47">
        <v>91.719470961636404</v>
      </c>
      <c r="BF216" s="47">
        <v>479.47230712317594</v>
      </c>
      <c r="BG216" s="47">
        <v>37126.097528969505</v>
      </c>
      <c r="BH216" s="47">
        <v>21112.356270415548</v>
      </c>
      <c r="BI216" s="47">
        <v>2441.0770240000002</v>
      </c>
      <c r="BJ216" s="47">
        <v>22001.413142845751</v>
      </c>
      <c r="BK216" s="47">
        <v>1094.6484074828163</v>
      </c>
      <c r="BL216" s="48">
        <v>322092.05518898094</v>
      </c>
      <c r="BM216" s="51"/>
      <c r="BN216" s="13">
        <v>10.85</v>
      </c>
      <c r="BO216" s="5">
        <v>17923.54</v>
      </c>
      <c r="BP216" s="13">
        <v>10.89</v>
      </c>
      <c r="BQ216" s="5">
        <v>4110.24</v>
      </c>
      <c r="BR216" s="13">
        <v>9.8000000000000007</v>
      </c>
      <c r="BS216" s="5">
        <v>486.95</v>
      </c>
      <c r="BT216" s="13">
        <v>6.71</v>
      </c>
      <c r="BU216" s="8">
        <v>104.1</v>
      </c>
      <c r="BV216" s="5"/>
      <c r="BW216" s="77"/>
    </row>
    <row r="217" spans="1:75" x14ac:dyDescent="0.25">
      <c r="A217" s="17">
        <v>45078</v>
      </c>
      <c r="B217" s="47">
        <v>122079.972824775</v>
      </c>
      <c r="C217" s="47">
        <v>19778.44664446</v>
      </c>
      <c r="D217" s="47">
        <v>77700.574888862</v>
      </c>
      <c r="E217" s="48">
        <v>11958.330840242001</v>
      </c>
      <c r="F217" s="47">
        <v>231517.32519833901</v>
      </c>
      <c r="G217" s="13">
        <v>28.91</v>
      </c>
      <c r="H217" s="8">
        <v>2221.4699999999998</v>
      </c>
      <c r="I217" s="49">
        <v>33.81</v>
      </c>
      <c r="J217" s="49">
        <v>922.12</v>
      </c>
      <c r="K217" s="49">
        <v>12.89</v>
      </c>
      <c r="L217" s="49">
        <v>339.68</v>
      </c>
      <c r="M217" s="49">
        <v>18.12</v>
      </c>
      <c r="N217" s="49">
        <v>414.24</v>
      </c>
      <c r="O217" s="49">
        <v>38.799999999999997</v>
      </c>
      <c r="P217" s="49">
        <v>545.42999999999995</v>
      </c>
      <c r="Q217" s="13">
        <v>15.8</v>
      </c>
      <c r="R217" s="8">
        <v>6168.81</v>
      </c>
      <c r="S217" s="5">
        <v>30.08</v>
      </c>
      <c r="T217" s="5">
        <v>69.11</v>
      </c>
      <c r="U217" s="49">
        <v>12.19</v>
      </c>
      <c r="V217" s="49">
        <v>3308.01</v>
      </c>
      <c r="W217" s="49">
        <v>19.73</v>
      </c>
      <c r="X217" s="49">
        <v>2791.69</v>
      </c>
      <c r="Y217" s="13">
        <v>6.9</v>
      </c>
      <c r="Z217" s="8">
        <v>1543.14</v>
      </c>
      <c r="AA217" s="49">
        <v>6.61</v>
      </c>
      <c r="AB217" s="49">
        <v>1063.28</v>
      </c>
      <c r="AC217" s="49">
        <v>7.53</v>
      </c>
      <c r="AD217" s="49">
        <v>479.86</v>
      </c>
      <c r="AE217" s="56">
        <v>4.2</v>
      </c>
      <c r="AF217" s="55">
        <v>433.7</v>
      </c>
      <c r="AG217" s="47">
        <v>17738.197438273</v>
      </c>
      <c r="AH217" s="47">
        <v>10664.0545210333</v>
      </c>
      <c r="AI217" s="47">
        <v>33106.343911636402</v>
      </c>
      <c r="AJ217" s="47">
        <v>21565.508806471898</v>
      </c>
      <c r="AK217" s="47">
        <v>11540.8351051645</v>
      </c>
      <c r="AL217" s="47">
        <v>11592.647023338999</v>
      </c>
      <c r="AM217" s="47">
        <v>6376.4822261659001</v>
      </c>
      <c r="AN217" s="47">
        <v>5216.164797173099</v>
      </c>
      <c r="AO217" s="48">
        <v>55363.045456008702</v>
      </c>
      <c r="AP217" s="47">
        <v>111917.10244325893</v>
      </c>
      <c r="AQ217" s="47">
        <v>71474.595090716903</v>
      </c>
      <c r="AR217" s="47">
        <v>59744.428694742703</v>
      </c>
      <c r="AS217" s="47">
        <v>11730.1663959742</v>
      </c>
      <c r="AT217" s="47">
        <v>39159.991074113794</v>
      </c>
      <c r="AU217" s="47">
        <v>1282.51627842825</v>
      </c>
      <c r="AV217" s="47">
        <v>10534.9181388573</v>
      </c>
      <c r="AW217" s="47">
        <v>25438.873261138702</v>
      </c>
      <c r="AX217" s="47">
        <v>1896.585</v>
      </c>
      <c r="AY217" s="47">
        <v>13931.133151837512</v>
      </c>
      <c r="AZ217" s="47">
        <v>86.888999999999996</v>
      </c>
      <c r="BA217" s="48">
        <v>191132.50214742613</v>
      </c>
      <c r="BB217" s="47">
        <v>29327.403362906</v>
      </c>
      <c r="BC217" s="47">
        <v>16608.103936533298</v>
      </c>
      <c r="BD217" s="47">
        <v>47457.851776526804</v>
      </c>
      <c r="BE217" s="47">
        <v>92.341152158149995</v>
      </c>
      <c r="BF217" s="47">
        <v>458.01257819248946</v>
      </c>
      <c r="BG217" s="47">
        <v>37351.116422969499</v>
      </c>
      <c r="BH217" s="47">
        <v>21377.542062510831</v>
      </c>
      <c r="BI217" s="47">
        <v>2420.5645861666667</v>
      </c>
      <c r="BJ217" s="47">
        <v>22642.526865979726</v>
      </c>
      <c r="BK217" s="47">
        <v>1058.5824744516806</v>
      </c>
      <c r="BL217" s="48">
        <v>322524.32868495851</v>
      </c>
      <c r="BM217" s="51"/>
      <c r="BN217" s="13">
        <v>10.74</v>
      </c>
      <c r="BO217" s="5">
        <v>17421.91</v>
      </c>
      <c r="BP217" s="13">
        <v>10.67</v>
      </c>
      <c r="BQ217" s="5">
        <v>3815.1</v>
      </c>
      <c r="BR217" s="13">
        <v>8.7200000000000006</v>
      </c>
      <c r="BS217" s="5">
        <v>415.41</v>
      </c>
      <c r="BT217" s="13">
        <v>6.26</v>
      </c>
      <c r="BU217" s="8">
        <v>244.48</v>
      </c>
      <c r="BV217" s="5"/>
      <c r="BW217" s="77"/>
    </row>
    <row r="218" spans="1:75" x14ac:dyDescent="0.25">
      <c r="A218" s="17">
        <v>45108</v>
      </c>
      <c r="B218" s="47">
        <v>122362.885700022</v>
      </c>
      <c r="C218" s="47">
        <v>19779.346054398</v>
      </c>
      <c r="D218" s="47">
        <v>77776.452044321006</v>
      </c>
      <c r="E218" s="48">
        <v>12784.116276283001</v>
      </c>
      <c r="F218" s="47">
        <v>232702.80007502402</v>
      </c>
      <c r="G218" s="13">
        <v>29.1</v>
      </c>
      <c r="H218" s="8">
        <v>2380.85</v>
      </c>
      <c r="I218" s="49">
        <v>34.130000000000003</v>
      </c>
      <c r="J218" s="49">
        <v>1032.5</v>
      </c>
      <c r="K218" s="49">
        <v>13.47</v>
      </c>
      <c r="L218" s="49">
        <v>344.02</v>
      </c>
      <c r="M218" s="49">
        <v>17.600000000000001</v>
      </c>
      <c r="N218" s="49">
        <v>451.43</v>
      </c>
      <c r="O218" s="49">
        <v>38.82</v>
      </c>
      <c r="P218" s="49">
        <v>552.9</v>
      </c>
      <c r="Q218" s="13">
        <v>15.75</v>
      </c>
      <c r="R218" s="8">
        <v>5519.65</v>
      </c>
      <c r="S218" s="5">
        <v>30.29</v>
      </c>
      <c r="T218" s="5">
        <v>79.44</v>
      </c>
      <c r="U218" s="49">
        <v>12.2</v>
      </c>
      <c r="V218" s="49">
        <v>2583.3200000000002</v>
      </c>
      <c r="W218" s="49">
        <v>18.55</v>
      </c>
      <c r="X218" s="49">
        <v>2856.89</v>
      </c>
      <c r="Y218" s="13">
        <v>6.82</v>
      </c>
      <c r="Z218" s="8">
        <v>1838.19</v>
      </c>
      <c r="AA218" s="49">
        <v>6.64</v>
      </c>
      <c r="AB218" s="49">
        <v>1290</v>
      </c>
      <c r="AC218" s="49">
        <v>7.26</v>
      </c>
      <c r="AD218" s="49">
        <v>548.19000000000005</v>
      </c>
      <c r="AE218" s="56">
        <v>4.24</v>
      </c>
      <c r="AF218" s="55">
        <v>417.11</v>
      </c>
      <c r="AG218" s="47">
        <v>17043.361504657401</v>
      </c>
      <c r="AH218" s="47">
        <v>10593.734309436501</v>
      </c>
      <c r="AI218" s="47">
        <v>32584.982897791997</v>
      </c>
      <c r="AJ218" s="47">
        <v>21296.113903468799</v>
      </c>
      <c r="AK218" s="47">
        <v>11288.8689943232</v>
      </c>
      <c r="AL218" s="47">
        <v>11541.588109141199</v>
      </c>
      <c r="AM218" s="47">
        <v>6296.6663439227141</v>
      </c>
      <c r="AN218" s="47">
        <v>5244.9217652184852</v>
      </c>
      <c r="AO218" s="48">
        <v>54720.305316369697</v>
      </c>
      <c r="AP218" s="47">
        <v>112909.68222110665</v>
      </c>
      <c r="AQ218" s="47">
        <v>72561.730064511605</v>
      </c>
      <c r="AR218" s="47">
        <v>61344.354541509601</v>
      </c>
      <c r="AS218" s="47">
        <v>11217.375523002</v>
      </c>
      <c r="AT218" s="47">
        <v>39176.594585934043</v>
      </c>
      <c r="AU218" s="47">
        <v>1171.357570661</v>
      </c>
      <c r="AV218" s="47">
        <v>10468.6659402684</v>
      </c>
      <c r="AW218" s="47">
        <v>25025.849226647599</v>
      </c>
      <c r="AX218" s="47">
        <v>1916.1334999999999</v>
      </c>
      <c r="AY218" s="47">
        <v>13870.830035755242</v>
      </c>
      <c r="AZ218" s="47">
        <v>86.233499999999992</v>
      </c>
      <c r="BA218" s="48">
        <v>191083.57266863709</v>
      </c>
      <c r="BB218" s="47">
        <v>28187.9326578334</v>
      </c>
      <c r="BC218" s="47">
        <v>16388.899433111183</v>
      </c>
      <c r="BD218" s="47">
        <v>48070.622559995405</v>
      </c>
      <c r="BE218" s="47">
        <v>89.035753635428605</v>
      </c>
      <c r="BF218" s="47">
        <v>674.94453849942761</v>
      </c>
      <c r="BG218" s="47">
        <v>37338.819453000004</v>
      </c>
      <c r="BH218" s="47">
        <v>22317.517859861633</v>
      </c>
      <c r="BI218" s="47">
        <v>2454.3461888888892</v>
      </c>
      <c r="BJ218" s="47">
        <v>22224.414199687322</v>
      </c>
      <c r="BK218" s="47">
        <v>1066.4683715960623</v>
      </c>
      <c r="BL218" s="48">
        <v>323314.80854217906</v>
      </c>
      <c r="BM218" s="51"/>
      <c r="BN218" s="13">
        <v>10.4</v>
      </c>
      <c r="BO218" s="5">
        <v>18176.150000000001</v>
      </c>
      <c r="BP218" s="13">
        <v>9.9600000000000009</v>
      </c>
      <c r="BQ218" s="5">
        <v>3543.34</v>
      </c>
      <c r="BR218" s="13">
        <v>7.72</v>
      </c>
      <c r="BS218" s="5">
        <v>464.33</v>
      </c>
      <c r="BT218" s="13">
        <v>6.61</v>
      </c>
      <c r="BU218" s="8">
        <v>84.16</v>
      </c>
      <c r="BV218" s="5"/>
      <c r="BW218" s="77"/>
    </row>
    <row r="219" spans="1:75" x14ac:dyDescent="0.25">
      <c r="A219" s="17">
        <v>45139</v>
      </c>
      <c r="B219" s="47">
        <v>122273.959084284</v>
      </c>
      <c r="C219" s="47">
        <v>19926.872884511999</v>
      </c>
      <c r="D219" s="47">
        <v>78185.683820756996</v>
      </c>
      <c r="E219" s="48">
        <v>13149.950504529999</v>
      </c>
      <c r="F219" s="47">
        <v>233536.46629408299</v>
      </c>
      <c r="G219" s="13">
        <v>28.48</v>
      </c>
      <c r="H219" s="8">
        <v>2557.9</v>
      </c>
      <c r="I219" s="49">
        <v>34.270000000000003</v>
      </c>
      <c r="J219" s="49">
        <v>1059.8800000000001</v>
      </c>
      <c r="K219" s="49">
        <v>13.71</v>
      </c>
      <c r="L219" s="49">
        <v>352.73</v>
      </c>
      <c r="M219" s="49">
        <v>16.82</v>
      </c>
      <c r="N219" s="49">
        <v>573.11</v>
      </c>
      <c r="O219" s="49">
        <v>38.549999999999997</v>
      </c>
      <c r="P219" s="49">
        <v>572.17999999999995</v>
      </c>
      <c r="Q219" s="13">
        <v>14.39</v>
      </c>
      <c r="R219" s="8">
        <v>5733.97</v>
      </c>
      <c r="S219" s="5">
        <v>29.62</v>
      </c>
      <c r="T219" s="5">
        <v>83.48</v>
      </c>
      <c r="U219" s="49">
        <v>10.95</v>
      </c>
      <c r="V219" s="49">
        <v>2925.02</v>
      </c>
      <c r="W219" s="49">
        <v>17.61</v>
      </c>
      <c r="X219" s="49">
        <v>2725.47</v>
      </c>
      <c r="Y219" s="13">
        <v>6.91</v>
      </c>
      <c r="Z219" s="8">
        <v>1557.47</v>
      </c>
      <c r="AA219" s="49">
        <v>6.6</v>
      </c>
      <c r="AB219" s="49">
        <v>1095.69</v>
      </c>
      <c r="AC219" s="49">
        <v>7.66</v>
      </c>
      <c r="AD219" s="49">
        <v>461.78</v>
      </c>
      <c r="AE219" s="56">
        <v>4.22</v>
      </c>
      <c r="AF219" s="55">
        <v>492.29</v>
      </c>
      <c r="AG219" s="47">
        <v>18524.311100188999</v>
      </c>
      <c r="AH219" s="47">
        <v>10497.451990637601</v>
      </c>
      <c r="AI219" s="47">
        <v>32491.744972455999</v>
      </c>
      <c r="AJ219" s="47">
        <v>21180.756465938201</v>
      </c>
      <c r="AK219" s="47">
        <v>11310.9885065178</v>
      </c>
      <c r="AL219" s="47">
        <v>11396.7735616261</v>
      </c>
      <c r="AM219" s="47">
        <v>6198.7905416847725</v>
      </c>
      <c r="AN219" s="47">
        <v>5197.9830199413273</v>
      </c>
      <c r="AO219" s="48">
        <v>54385.970524719698</v>
      </c>
      <c r="AP219" s="47">
        <v>112249.40468907758</v>
      </c>
      <c r="AQ219" s="47">
        <v>72061.548282898206</v>
      </c>
      <c r="AR219" s="47">
        <v>61260.437053254398</v>
      </c>
      <c r="AS219" s="47">
        <v>10801.1112296438</v>
      </c>
      <c r="AT219" s="47">
        <v>39117.389683990506</v>
      </c>
      <c r="AU219" s="47">
        <v>1070.4667221888601</v>
      </c>
      <c r="AV219" s="47">
        <v>10380.354269670701</v>
      </c>
      <c r="AW219" s="47">
        <v>23578.917331958364</v>
      </c>
      <c r="AX219" s="47">
        <v>1911.7481482703229</v>
      </c>
      <c r="AY219" s="47">
        <v>13141.257135162517</v>
      </c>
      <c r="AZ219" s="47">
        <v>79.246796828410197</v>
      </c>
      <c r="BA219" s="48">
        <v>189285.89103170575</v>
      </c>
      <c r="BB219" s="47">
        <v>29383.762426077599</v>
      </c>
      <c r="BC219" s="47">
        <v>18520.864783012574</v>
      </c>
      <c r="BD219" s="47">
        <v>49018.795997763198</v>
      </c>
      <c r="BE219" s="47">
        <v>87.765322331181807</v>
      </c>
      <c r="BF219" s="47">
        <v>985.50716131589752</v>
      </c>
      <c r="BG219" s="47">
        <v>37741.463812456583</v>
      </c>
      <c r="BH219" s="47">
        <v>22312.962710610511</v>
      </c>
      <c r="BI219" s="47">
        <v>2438.6625996851853</v>
      </c>
      <c r="BJ219" s="47">
        <v>21721.871168148544</v>
      </c>
      <c r="BK219" s="47">
        <v>1073.2330845101865</v>
      </c>
      <c r="BL219" s="48">
        <v>326980.57159229968</v>
      </c>
      <c r="BM219" s="51"/>
      <c r="BN219" s="13">
        <v>9.43</v>
      </c>
      <c r="BO219" s="5">
        <v>17587.38</v>
      </c>
      <c r="BP219" s="13">
        <v>8.99</v>
      </c>
      <c r="BQ219" s="5">
        <v>3050.07</v>
      </c>
      <c r="BR219" s="13">
        <v>7.7</v>
      </c>
      <c r="BS219" s="5">
        <v>646.41999999999996</v>
      </c>
      <c r="BT219" s="13">
        <v>6.51</v>
      </c>
      <c r="BU219" s="8">
        <v>5</v>
      </c>
      <c r="BV219" s="5"/>
      <c r="BW219" s="77"/>
    </row>
    <row r="220" spans="1:75" x14ac:dyDescent="0.25">
      <c r="A220" s="17"/>
    </row>
    <row r="221" spans="1:75" x14ac:dyDescent="0.25">
      <c r="A221" s="17"/>
    </row>
    <row r="222" spans="1:75" x14ac:dyDescent="0.25">
      <c r="A222" s="17"/>
    </row>
    <row r="223" spans="1:75" x14ac:dyDescent="0.25">
      <c r="B223" s="78"/>
      <c r="C223" s="78"/>
      <c r="D223" s="78"/>
      <c r="E223" s="78"/>
    </row>
  </sheetData>
  <mergeCells count="36"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  <mergeCell ref="BN1:BU1"/>
    <mergeCell ref="BN2:BO2"/>
    <mergeCell ref="BP2:BQ2"/>
    <mergeCell ref="BR2:BS2"/>
    <mergeCell ref="BT2:BU2"/>
    <mergeCell ref="BN5:BU5"/>
    <mergeCell ref="BN6:BU6"/>
    <mergeCell ref="B5:F5"/>
    <mergeCell ref="G5:AF5"/>
    <mergeCell ref="AG5:BL5"/>
    <mergeCell ref="B6:F6"/>
    <mergeCell ref="G6:AF6"/>
    <mergeCell ref="AG6:BL6"/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19"/>
  <sheetViews>
    <sheetView showGridLines="0" zoomScale="85" zoomScaleNormal="85" workbookViewId="0">
      <pane ySplit="5" topLeftCell="A204" activePane="bottomLeft" state="frozen"/>
      <selection pane="bottomLeft" activeCell="A218" sqref="A218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97" t="s">
        <v>63</v>
      </c>
      <c r="C1" s="97"/>
      <c r="D1" s="97"/>
      <c r="E1" s="97"/>
      <c r="F1" s="107"/>
      <c r="G1" s="52"/>
      <c r="H1" s="97" t="s">
        <v>64</v>
      </c>
      <c r="I1" s="97"/>
      <c r="J1" s="97"/>
      <c r="K1" s="97"/>
      <c r="L1" s="97"/>
      <c r="M1" s="97"/>
      <c r="N1" s="97"/>
      <c r="O1" s="97"/>
      <c r="P1" s="97"/>
      <c r="Q1" s="97"/>
      <c r="R1" s="97"/>
      <c r="S1" s="107"/>
      <c r="T1" s="108" t="s">
        <v>108</v>
      </c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10"/>
    </row>
    <row r="2" spans="1:59" s="3" customFormat="1" ht="15.75" customHeight="1" x14ac:dyDescent="0.25">
      <c r="A2" s="2"/>
      <c r="B2" s="101" t="s">
        <v>44</v>
      </c>
      <c r="C2" s="101"/>
      <c r="D2" s="101"/>
      <c r="E2" s="101"/>
      <c r="F2" s="101"/>
      <c r="G2" s="86" t="s">
        <v>144</v>
      </c>
      <c r="H2" s="106"/>
      <c r="I2" s="106"/>
      <c r="J2" s="106"/>
      <c r="K2" s="111"/>
      <c r="L2" s="86" t="s">
        <v>145</v>
      </c>
      <c r="M2" s="101"/>
      <c r="N2" s="101"/>
      <c r="O2" s="87"/>
      <c r="P2" s="86" t="s">
        <v>146</v>
      </c>
      <c r="Q2" s="101"/>
      <c r="R2" s="87"/>
      <c r="S2" s="57" t="s">
        <v>147</v>
      </c>
      <c r="T2" s="105" t="s">
        <v>37</v>
      </c>
      <c r="U2" s="106"/>
      <c r="V2" s="106"/>
      <c r="W2" s="106"/>
      <c r="X2" s="106"/>
      <c r="Y2" s="106"/>
      <c r="Z2" s="106"/>
      <c r="AA2" s="111"/>
      <c r="AB2" s="105" t="s">
        <v>38</v>
      </c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11"/>
      <c r="AQ2" s="105" t="s">
        <v>41</v>
      </c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11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264</v>
      </c>
      <c r="W3" s="42" t="s">
        <v>265</v>
      </c>
      <c r="X3" s="42" t="s">
        <v>100</v>
      </c>
      <c r="Y3" s="42" t="s">
        <v>270</v>
      </c>
      <c r="Z3" s="42" t="s">
        <v>271</v>
      </c>
      <c r="AA3" s="43" t="s">
        <v>37</v>
      </c>
      <c r="AB3" s="38" t="s">
        <v>37</v>
      </c>
      <c r="AC3" s="36" t="s">
        <v>243</v>
      </c>
      <c r="AD3" s="36" t="s">
        <v>283</v>
      </c>
      <c r="AE3" s="36" t="s">
        <v>284</v>
      </c>
      <c r="AF3" s="36" t="s">
        <v>285</v>
      </c>
      <c r="AG3" s="36" t="s">
        <v>266</v>
      </c>
      <c r="AH3" s="36" t="s">
        <v>250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16" t="s">
        <v>107</v>
      </c>
      <c r="C4" s="117"/>
      <c r="D4" s="117"/>
      <c r="E4" s="117"/>
      <c r="F4" s="117"/>
      <c r="G4" s="116" t="s">
        <v>151</v>
      </c>
      <c r="H4" s="90"/>
      <c r="I4" s="90"/>
      <c r="J4" s="90"/>
      <c r="K4" s="90"/>
      <c r="L4" s="117"/>
      <c r="M4" s="117"/>
      <c r="N4" s="117"/>
      <c r="O4" s="117"/>
      <c r="P4" s="117"/>
      <c r="Q4" s="117"/>
      <c r="R4" s="117"/>
      <c r="S4" s="118"/>
      <c r="T4" s="116" t="s">
        <v>114</v>
      </c>
      <c r="U4" s="117"/>
      <c r="V4" s="117"/>
      <c r="W4" s="117"/>
      <c r="X4" s="117"/>
      <c r="Y4" s="117"/>
      <c r="Z4" s="117"/>
      <c r="AA4" s="53" t="s">
        <v>107</v>
      </c>
      <c r="AB4" s="89" t="s">
        <v>114</v>
      </c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53" t="s">
        <v>107</v>
      </c>
      <c r="AQ4" s="90" t="s">
        <v>115</v>
      </c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53" t="s">
        <v>107</v>
      </c>
    </row>
    <row r="5" spans="1:59" ht="15" customHeight="1" x14ac:dyDescent="0.25">
      <c r="A5" s="2"/>
      <c r="B5" s="92" t="s">
        <v>267</v>
      </c>
      <c r="C5" s="93"/>
      <c r="D5" s="93"/>
      <c r="E5" s="93"/>
      <c r="F5" s="93"/>
      <c r="G5" s="112" t="s">
        <v>98</v>
      </c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6"/>
      <c r="T5" s="113" t="s">
        <v>98</v>
      </c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5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-0.60589031161383478</v>
      </c>
      <c r="Z199" s="5">
        <f>+('Base original'!AN200/'Base original'!AN188*100-100)*'Base original'!AN188/'Base original'!$AO188</f>
        <v>0.99595030952169927</v>
      </c>
      <c r="AA199" s="8">
        <f>+('Base original'!AO200/'Base original'!AO188*100-100)*'Base original'!AO188/'Base original'!$AO188</f>
        <v>11.794934569901727</v>
      </c>
      <c r="AB199" s="5">
        <f>+('Base original'!AO200/'Base original'!AO188*100-100)*'Base original'!AO188/'Base original'!$BA188</f>
        <v>5.0371907538455156</v>
      </c>
      <c r="AC199" s="5">
        <f>+('Base original'!AP200/'Base original'!AP188*100-100)*'Base original'!AP188/'Base original'!$BA188</f>
        <v>-1.8691161344753295</v>
      </c>
      <c r="AD199" s="5">
        <f>+('Base original'!AQ200/'Base original'!AQ188*100-100)*'Base original'!AQ188/'Base original'!$BA188</f>
        <v>-2.9877477184722285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1.3123721305189069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-4.0209224375306221</v>
      </c>
      <c r="AM199" s="5">
        <f>+('Base original'!AZ200/'Base original'!AZ188*100-100)*'Base original'!AZ188/'Base original'!$BA188</f>
        <v>-3.7371456779254526E-3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0.16837682834137241</v>
      </c>
      <c r="AP199" s="8">
        <f>+('Base original'!BA200/'Base original'!BA188*100-100)*'Base original'!BA188/'Base original'!$BA188</f>
        <v>9.3007448745375143</v>
      </c>
      <c r="AQ199" s="5">
        <f>+('Base original'!BA200/'Base original'!BA188*100-100)*'Base original'!BA188/'Base original'!$BL188</f>
        <v>5.6125284516247911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2.9816954703298499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7.3538788976482347E-2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0.38686642557981693</v>
      </c>
      <c r="BA199" s="5">
        <f>+('Base original'!BK200/'Base original'!BK188*100-100)*'Base original'!BK188/'Base original'!$BL188</f>
        <v>3.5300138463020027E-2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0.21013439820107427</v>
      </c>
      <c r="BD199" s="8">
        <f>+('Base original'!BL200/'Base original'!BL188*100-100)*'Base original'!BL188/'Base original'!$BL188</f>
        <v>13.245780756988808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-1.9060567305217813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1.26493776211914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0.23041250843600417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-3.4998296466752499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3.7302421551112519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8.425891194455744</v>
      </c>
      <c r="AQ200" s="5">
        <f>+('Base original'!BA201/'Base original'!BA189*100-100)*'Base original'!BA189/'Base original'!$BL189</f>
        <v>5.0112499062864861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3.2501230149616629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-0.9226190129559203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-5.4784892452477044E-2</v>
      </c>
      <c r="BA200" s="5">
        <f>+('Base original'!BK201/'Base original'!BK189*100-100)*'Base original'!BK189/'Base original'!$BL189</f>
        <v>1.1601162947847382E-2</v>
      </c>
      <c r="BB200" s="5">
        <f>+(('Base original'!BH201-'Base original'!BJ201)/('Base original'!BH189-'Base original'!BJ189)*100-100)*('Base original'!BH189-'Base original'!BJ189)/'Base original'!$BL189</f>
        <v>-0.86783412050344377</v>
      </c>
      <c r="BC200" s="5">
        <f>+(('Base original'!BI201-'Base original'!BK201)/('Base original'!BI189-'Base original'!BK189)*100-100)*('Base original'!BI189-'Base original'!BK189)/'Base original'!$BL189</f>
        <v>9.7452577475518928E-2</v>
      </c>
      <c r="BD200" s="8">
        <f>+('Base original'!BL201/'Base original'!BL189*100-100)*'Base original'!BL189/'Base original'!$BL189</f>
        <v>11.832660302248172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8.0423475942238611E-3</v>
      </c>
      <c r="Z201" s="5">
        <f>+('Base original'!AN202/'Base original'!AN190*100-100)*'Base original'!AN190/'Base original'!$AO190</f>
        <v>-0.50638370307149616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0.71237714353885184</v>
      </c>
      <c r="AD201" s="5">
        <f>+('Base original'!AQ202/'Base original'!AQ190*100-100)*'Base original'!AQ190/'Base original'!$BA190</f>
        <v>-7.3895958427840955E-2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0.91222179300375861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0.10551722294938377</v>
      </c>
      <c r="AK201" s="5">
        <f>+('Base original'!AX202/'Base original'!AX190*100-100)*'Base original'!AX190/'Base original'!$BA190</f>
        <v>0.13554486733976404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3.1915880881717307</v>
      </c>
      <c r="AO201" s="5">
        <f>+(('Base original'!AX202-'Base original'!AZ202)/('Base original'!AX190-'Base original'!AZ190)*100-100)*(('Base original'!AX190-'Base original'!AZ190)/'Base original'!BA190)</f>
        <v>0.12931890419859907</v>
      </c>
      <c r="AP201" s="8">
        <f>+('Base original'!BA202/'Base original'!BA190*100-100)*'Base original'!BA190/'Base original'!$BA190</f>
        <v>7.4231395818569439</v>
      </c>
      <c r="AQ201" s="5">
        <f>+('Base original'!BA202/'Base original'!BA190*100-100)*'Base original'!BA190/'Base original'!$BL190</f>
        <v>4.4402289071698773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-5.1751979904865056E-3</v>
      </c>
      <c r="AW201" s="5">
        <f>+('Base original'!BG202/'Base original'!BG190*100-100)*'Base original'!BG190/'Base original'!$BL190</f>
        <v>0.33832511372723745</v>
      </c>
      <c r="AX201" s="5">
        <f>+('Base original'!BH202/'Base original'!BH190*100-100)*'Base original'!BH190/'Base original'!$BL190</f>
        <v>-1.325561235002904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-0.29436855143637508</v>
      </c>
      <c r="BA201" s="5">
        <f>+('Base original'!BK202/'Base original'!BK190*100-100)*'Base original'!BK190/'Base original'!$BL190</f>
        <v>1.1620766111381154E-2</v>
      </c>
      <c r="BB201" s="5">
        <f>+(('Base original'!BH202-'Base original'!BJ202)/('Base original'!BH190-'Base original'!BJ190)*100-100)*('Base original'!BH190-'Base original'!BJ190)/'Base original'!$BL190</f>
        <v>-1.031192683566529</v>
      </c>
      <c r="BC201" s="5">
        <f>+(('Base original'!BI202-'Base original'!BK202)/('Base original'!BI190-'Base original'!BK190)*100-100)*('Base original'!BI190-'Base original'!BK190)/'Base original'!$BL190</f>
        <v>3.6404193613467049E-2</v>
      </c>
      <c r="BD201" s="8">
        <f>+('Base original'!BL202/'Base original'!BL190*100-100)*'Base original'!BL190/'Base original'!$BL190</f>
        <v>11.331917224824267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1.7426036179298994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2.0196655313798484</v>
      </c>
      <c r="AD202" s="5">
        <f>+('Base original'!AQ203/'Base original'!AQ191*100-100)*'Base original'!AQ191/'Base original'!$BA191</f>
        <v>1.3602411722368277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0.55395210113580695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-5.4127505019699304E-2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-3.5721263010149076</v>
      </c>
      <c r="AM202" s="5">
        <f>+('Base original'!AZ203/'Base original'!AZ191*100-100)*'Base original'!AZ191/'Base original'!$BA191</f>
        <v>-2.0839841844517877E-3</v>
      </c>
      <c r="AN202" s="5">
        <f>+(('Base original'!AW203-'Base original'!AY203)/('Base original'!AW191-'Base original'!AY191)*100-100)*(('Base original'!AW191-'Base original'!AY191)/'Base original'!BA191)</f>
        <v>3.5179987959952084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8.1494862168898266</v>
      </c>
      <c r="AQ202" s="5">
        <f>+('Base original'!BA203/'Base original'!BA191*100-100)*'Base original'!BA191/'Base original'!$BL191</f>
        <v>4.8366798509855649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2.4029835425356056</v>
      </c>
      <c r="AT202" s="5">
        <f>+('Base original'!BD203/'Base original'!BD191*100-100)*'Base original'!BD191/'Base original'!$BL191</f>
        <v>1.9484316496909209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-1.2488611755549874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0.44437918621972494</v>
      </c>
      <c r="BA202" s="5">
        <f>+('Base original'!BK203/'Base original'!BK191*100-100)*'Base original'!BK191/'Base original'!$BL191</f>
        <v>1.4272236511777042E-2</v>
      </c>
      <c r="BB202" s="5">
        <f>+(('Base original'!BH203-'Base original'!BJ203)/('Base original'!BH191-'Base original'!BJ191)*100-100)*('Base original'!BH191-'Base original'!BJ191)/'Base original'!$BL191</f>
        <v>-1.6932403617747127</v>
      </c>
      <c r="BC202" s="5">
        <f>+(('Base original'!BI203-'Base original'!BK203)/('Base original'!BI191-'Base original'!BK191)*100-100)*('Base original'!BI191-'Base original'!BK191)/'Base original'!$BL191</f>
        <v>-1.1936860163091716E-2</v>
      </c>
      <c r="BD202" s="8">
        <f>+('Base original'!BL203/'Base original'!BL191*100-100)*'Base original'!BL191/'Base original'!$BL191</f>
        <v>10.163309962934491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-5.2508728339574517</v>
      </c>
      <c r="Z203" s="5">
        <f>+('Base original'!AN204/'Base original'!AN192*100-100)*'Base original'!AN192/'Base original'!$AO192</f>
        <v>-1.5350462481961873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7.7577332487485009</v>
      </c>
      <c r="AD203" s="5">
        <f>+('Base original'!AQ204/'Base original'!AQ192*100-100)*'Base original'!AQ192/'Base original'!$BA192</f>
        <v>3.5897006119453798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3.9323129476027945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0.14725314836568329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-3.6213104162220304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3.7685635645877151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6.9252049724075553</v>
      </c>
      <c r="AQ203" s="5">
        <f>+('Base original'!BA204/'Base original'!BA192*100-100)*'Base original'!BA192/'Base original'!$BL192</f>
        <v>4.1123714240610942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-1.0889468361835715</v>
      </c>
      <c r="AY203" s="5">
        <f>+('Base original'!BI204/'Base original'!BI192*100-100)*'Base original'!BI192/'Base original'!$BL192</f>
        <v>-7.0617800660259175E-2</v>
      </c>
      <c r="AZ203" s="5">
        <f>+('Base original'!BJ204/'Base original'!BJ192*100-100)*'Base original'!BJ192/'Base original'!$BL192</f>
        <v>1.1102232862591048</v>
      </c>
      <c r="BA203" s="5">
        <f>+('Base original'!BK204/'Base original'!BK192*100-100)*'Base original'!BK192/'Base original'!$BL192</f>
        <v>6.7538660891644127E-3</v>
      </c>
      <c r="BB203" s="5">
        <f>+(('Base original'!BH204-'Base original'!BJ204)/('Base original'!BH192-'Base original'!BJ192)*100-100)*('Base original'!BH192-'Base original'!BJ192)/'Base original'!$BL192</f>
        <v>-2.199170122442677</v>
      </c>
      <c r="BC203" s="5">
        <f>+(('Base original'!BI204-'Base original'!BK204)/('Base original'!BI192-'Base original'!BK192)*100-100)*('Base original'!BI192-'Base original'!BK192)/'Base original'!$BL192</f>
        <v>-7.7371666749423459E-2</v>
      </c>
      <c r="BD203" s="8">
        <f>+('Base original'!BL204/'Base original'!BL192*100-100)*'Base original'!BL192/'Base original'!$BL192</f>
        <v>10.312136516482155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10.261595576508938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4.086904663189002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0.64957191696912986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-2.4939052238279373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3.1434771407970667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6.1330621216794583</v>
      </c>
      <c r="AQ204" s="5">
        <f>+('Base original'!BA205/'Base original'!BA193*100-100)*'Base original'!BA193/'Base original'!$BL193</f>
        <v>3.6449913188761753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2.7547192576157822</v>
      </c>
      <c r="AT204" s="5">
        <f>+('Base original'!BD205/'Base original'!BD193*100-100)*'Base original'!BD193/'Base original'!$BL193</f>
        <v>3.1369115362346949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-0.89452751254937612</v>
      </c>
      <c r="AY204" s="5">
        <f>+('Base original'!BI205/'Base original'!BI193*100-100)*'Base original'!BI193/'Base original'!$BL193</f>
        <v>-0.14482503279785383</v>
      </c>
      <c r="AZ204" s="5">
        <f>+('Base original'!BJ205/'Base original'!BJ193*100-100)*'Base original'!BJ193/'Base original'!$BL193</f>
        <v>1.0682904626373229</v>
      </c>
      <c r="BA204" s="5">
        <f>+('Base original'!BK205/'Base original'!BK193*100-100)*'Base original'!BK193/'Base original'!$BL193</f>
        <v>-3.3069891485575506E-3</v>
      </c>
      <c r="BB204" s="5">
        <f>+(('Base original'!BH205-'Base original'!BJ205)/('Base original'!BH193-'Base original'!BJ193)*100-100)*('Base original'!BH193-'Base original'!BJ193)/'Base original'!$BL193</f>
        <v>-1.9628179751866981</v>
      </c>
      <c r="BC204" s="5">
        <f>+(('Base original'!BI205-'Base original'!BK205)/('Base original'!BI193-'Base original'!BK193)*100-100)*('Base original'!BI193-'Base original'!BK193)/'Base original'!$BL193</f>
        <v>-0.14151804364929618</v>
      </c>
      <c r="BD204" s="8">
        <f>+('Base original'!BL205/'Base original'!BL193*100-100)*'Base original'!BL193/'Base original'!$BL193</f>
        <v>9.8554085367358795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-5.9202807629985497</v>
      </c>
      <c r="Z205" s="5">
        <f>+('Base original'!AN206/'Base original'!AN194*100-100)*'Base original'!AN194/'Base original'!$AO194</f>
        <v>-1.866427211825104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11.680554567231273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3.7258233443120239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-0.97830740235615687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-2.6683506647920656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1.6900432624359079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4.0862519615820787</v>
      </c>
      <c r="AQ205" s="5">
        <f>+('Base original'!BA206/'Base original'!BA194*100-100)*'Base original'!BA194/'Base original'!$BL194</f>
        <v>2.4348952592498203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2.6415726395196431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-0.61056882665758039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0.98624194163763268</v>
      </c>
      <c r="BA205" s="5">
        <f>+('Base original'!BK206/'Base original'!BK194*100-100)*'Base original'!BK194/'Base original'!$BL194</f>
        <v>-1.2107651056647619E-2</v>
      </c>
      <c r="BB205" s="5">
        <f>+(('Base original'!BH206-'Base original'!BJ206)/('Base original'!BH194-'Base original'!BJ194)*100-100)*('Base original'!BH194-'Base original'!BJ194)/'Base original'!$BL194</f>
        <v>-1.5968107682952128</v>
      </c>
      <c r="BC205" s="5">
        <f>+(('Base original'!BI206-'Base original'!BK206)/('Base original'!BI194-'Base original'!BK194)*100-100)*('Base original'!BI194-'Base original'!BK194)/'Base original'!$BL194</f>
        <v>-0.15980681856880927</v>
      </c>
      <c r="BD205" s="8">
        <f>+('Base original'!BL206/'Base original'!BL194*100-100)*'Base original'!BL194/'Base original'!$BL194</f>
        <v>9.4109944724033454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-12.817382300872112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-5.9010680190283527</v>
      </c>
      <c r="Z206" s="5">
        <f>+('Base original'!AN207/'Base original'!AN195*100-100)*'Base original'!AN195/'Base original'!$AO195</f>
        <v>-2.1283695116105079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12.909734756089369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3.8468571905341769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-1.1883008214850976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-1.8903393943595537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0.70203857287445837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2.8362624603069548</v>
      </c>
      <c r="AQ206" s="5">
        <f>+('Base original'!BA207/'Base original'!BA195*100-100)*'Base original'!BA195/'Base original'!$BL195</f>
        <v>1.6806953576284558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1.8957071067290061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1.0262568976537443</v>
      </c>
      <c r="AX206" s="5">
        <f>+('Base original'!BH207/'Base original'!BH195*100-100)*'Base original'!BH195/'Base original'!$BL195</f>
        <v>-0.77912788708863157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0.90273573586036771</v>
      </c>
      <c r="BA206" s="5">
        <f>+('Base original'!BK207/'Base original'!BK195*100-100)*'Base original'!BK195/'Base original'!$BL195</f>
        <v>-3.652861313965422E-2</v>
      </c>
      <c r="BB206" s="5">
        <f>+(('Base original'!BH207-'Base original'!BJ207)/('Base original'!BH195-'Base original'!BJ195)*100-100)*('Base original'!BH195-'Base original'!BJ195)/'Base original'!$BL195</f>
        <v>-1.6818636229489994</v>
      </c>
      <c r="BC206" s="5">
        <f>+(('Base original'!BI207-'Base original'!BK207)/('Base original'!BI195-'Base original'!BK195)*100-100)*('Base original'!BI195-'Base original'!BK195)/'Base original'!$BL195</f>
        <v>-0.19663367256948855</v>
      </c>
      <c r="BD206" s="8">
        <f>+('Base original'!BL207/'Base original'!BL195*100-100)*'Base original'!BL195/'Base original'!$BL195</f>
        <v>7.0035061343137954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-24.261077069612483</v>
      </c>
      <c r="AB207" s="5">
        <f>+('Base original'!AO208/'Base original'!AO196*100-100)*'Base original'!AO196/'Base original'!$BA196</f>
        <v>-11.120879508421387</v>
      </c>
      <c r="AC207" s="5">
        <f>+('Base original'!AP208/'Base original'!AP196*100-100)*'Base original'!AP196/'Base original'!$BA196</f>
        <v>13.635790640454294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3.8058948151785614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1.343437525175629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0.29232873134257464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1.0511087938330523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3.7113985545047257</v>
      </c>
      <c r="AQ207" s="5">
        <f>+('Base original'!BA208/'Base original'!BA196*100-100)*'Base original'!BA196/'Base original'!$BL196</f>
        <v>2.1850681093919917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1.003026790673383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-0.97693804873118018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1.168735925799872</v>
      </c>
      <c r="BA207" s="5">
        <f>+('Base original'!BK208/'Base original'!BK196*100-100)*'Base original'!BK196/'Base original'!$BL196</f>
        <v>-4.7707393625006755E-2</v>
      </c>
      <c r="BB207" s="5">
        <f>+(('Base original'!BH208-'Base original'!BJ208)/('Base original'!BH196-'Base original'!BJ196)*100-100)*('Base original'!BH196-'Base original'!BJ196)/'Base original'!$BL196</f>
        <v>-2.1456739745310527</v>
      </c>
      <c r="BC207" s="5">
        <f>+(('Base original'!BI208-'Base original'!BK208)/('Base original'!BI196-'Base original'!BK196)*100-100)*('Base original'!BI196-'Base original'!BK196)/'Base original'!$BL196</f>
        <v>-0.22698581385702232</v>
      </c>
      <c r="BD207" s="8">
        <f>+('Base original'!BL208/'Base original'!BL196*100-100)*'Base original'!BL196/'Base original'!$BL196</f>
        <v>5.5371613052068085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-5.4773442005416442</v>
      </c>
      <c r="Z208" s="5">
        <f>+('Base original'!AN209/'Base original'!AN197*100-100)*'Base original'!AN197/'Base original'!$AO197</f>
        <v>-2.4212948006499082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13.744401468680143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3.506686384346331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1.2874564646763578</v>
      </c>
      <c r="AK208" s="5">
        <f>+('Base original'!AX209/'Base original'!AX197*100-100)*'Base original'!AX197/'Base original'!$BA197</f>
        <v>0.10183523268577514</v>
      </c>
      <c r="AL208" s="5">
        <f>+('Base original'!AY209/'Base original'!AY197*100-100)*'Base original'!AY197/'Base original'!$BA197</f>
        <v>0.85809972110408372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0.42935674357227466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2.2092139611975057</v>
      </c>
      <c r="AQ208" s="5">
        <f>+('Base original'!BA209/'Base original'!BA197*100-100)*'Base original'!BA197/'Base original'!$BL197</f>
        <v>1.3059586974709523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0.48218960857863569</v>
      </c>
      <c r="AT208" s="5">
        <f>+('Base original'!BD209/'Base original'!BD197*100-100)*'Base original'!BD197/'Base original'!$BL197</f>
        <v>2.6083162585417639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-0.92264551263626293</v>
      </c>
      <c r="AY208" s="5">
        <f>+('Base original'!BI209/'Base original'!BI197*100-100)*'Base original'!BI197/'Base original'!$BL197</f>
        <v>-0.27271722200075471</v>
      </c>
      <c r="AZ208" s="5">
        <f>+('Base original'!BJ209/'Base original'!BJ197*100-100)*'Base original'!BJ197/'Base original'!$BL197</f>
        <v>1.1238635415342058</v>
      </c>
      <c r="BA208" s="5">
        <f>+('Base original'!BK209/'Base original'!BK197*100-100)*'Base original'!BK197/'Base original'!$BL197</f>
        <v>-3.5845475256538549E-2</v>
      </c>
      <c r="BB208" s="5">
        <f>+(('Base original'!BH209-'Base original'!BJ209)/('Base original'!BH197-'Base original'!BJ197)*100-100)*('Base original'!BH197-'Base original'!BJ197)/'Base original'!$BL197</f>
        <v>-2.0465090541704685</v>
      </c>
      <c r="BC208" s="5">
        <f>+(('Base original'!BI209-'Base original'!BK209)/('Base original'!BI197-'Base original'!BK197)*100-100)*('Base original'!BI197-'Base original'!BK197)/'Base original'!$BL197</f>
        <v>-0.23687174674421635</v>
      </c>
      <c r="BD208" s="8">
        <f>+('Base original'!BL209/'Base original'!BL197*100-100)*'Base original'!BL197/'Base original'!$BL197</f>
        <v>4.3340033595397358</v>
      </c>
    </row>
    <row r="209" spans="1:56" x14ac:dyDescent="0.25">
      <c r="A209" s="17">
        <v>44866</v>
      </c>
      <c r="B209" s="5">
        <f>+'Base original'!B210/'Base original'!B198*100-100</f>
        <v>8.3406082929363237</v>
      </c>
      <c r="C209" s="5">
        <f>+'Base original'!C210/'Base original'!C198*100-100</f>
        <v>10.867135046006709</v>
      </c>
      <c r="D209" s="5">
        <f>+'Base original'!D210/'Base original'!D198*100-100</f>
        <v>14.271209334930134</v>
      </c>
      <c r="E209" s="5">
        <f>+'Base original'!E210/'Base original'!E198*100-100</f>
        <v>15.519724829337306</v>
      </c>
      <c r="F209" s="8">
        <f>+'Base original'!F210/'Base original'!F198*100-100</f>
        <v>10.758851170172278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6.4729732853268079E-2</v>
      </c>
      <c r="AK209" s="5">
        <f>+('Base original'!AX210/'Base original'!AX198*100-100)*'Base original'!AX198/'Base original'!$BA198</f>
        <v>9.5144656965713129E-2</v>
      </c>
      <c r="AL209" s="5">
        <f>+('Base original'!AY210/'Base original'!AY198*100-100)*'Base original'!AY198/'Base original'!$BA198</f>
        <v>0.98314884919239021</v>
      </c>
      <c r="AM209" s="5">
        <f>+('Base original'!AZ210/'Base original'!AZ198*100-100)*'Base original'!AZ198/'Base original'!$BA198</f>
        <v>-8.6668895035199361E-4</v>
      </c>
      <c r="AN209" s="5">
        <f>+(('Base original'!AW210-'Base original'!AY210)/('Base original'!AW198-'Base original'!AY198)*100-100)*(('Base original'!AW198-'Base original'!AY198)/'Base original'!BA198)</f>
        <v>-0.91841911633912121</v>
      </c>
      <c r="AO209" s="5">
        <f>+(('Base original'!AX210-'Base original'!AZ210)/('Base original'!AX198-'Base original'!AZ198)*100-100)*(('Base original'!AX198-'Base original'!AZ198)/'Base original'!BA198)</f>
        <v>9.6011345916065166E-2</v>
      </c>
      <c r="AP209" s="8">
        <f>+('Base original'!BA210/'Base original'!BA198*100-100)*'Base original'!BA198/'Base original'!$BA198</f>
        <v>1.9380619208509275</v>
      </c>
      <c r="AQ209" s="5">
        <f>+('Base original'!BA210/'Base original'!BA198*100-100)*'Base original'!BA198/'Base original'!$BL198</f>
        <v>1.1365562361049319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-0.18532956094882391</v>
      </c>
      <c r="AT209" s="5">
        <f>+('Base original'!BD210/'Base original'!BD198*100-100)*'Base original'!BD198/'Base original'!$BL198</f>
        <v>2.5049320332864458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1.9071587097652773E-3</v>
      </c>
      <c r="AW209" s="5">
        <f>+('Base original'!BG210/'Base original'!BG198*100-100)*'Base original'!BG198/'Base original'!$BL198</f>
        <v>1.3948868998488479</v>
      </c>
      <c r="AX209" s="5">
        <f>+('Base original'!BH210/'Base original'!BH198*100-100)*'Base original'!BH198/'Base original'!$BL198</f>
        <v>-0.94650410260769569</v>
      </c>
      <c r="AY209" s="5">
        <f>+('Base original'!BI210/'Base original'!BI198*100-100)*'Base original'!BI198/'Base original'!$BL198</f>
        <v>-0.28150310609929796</v>
      </c>
      <c r="AZ209" s="5">
        <f>+('Base original'!BJ210/'Base original'!BJ198*100-100)*'Base original'!BJ198/'Base original'!$BL198</f>
        <v>0.66524860193165469</v>
      </c>
      <c r="BA209" s="5">
        <f>+('Base original'!BK210/'Base original'!BK198*100-100)*'Base original'!BK198/'Base original'!$BL198</f>
        <v>-2.6159015518629886E-2</v>
      </c>
      <c r="BB209" s="5">
        <f>+(('Base original'!BH210-'Base original'!BJ210)/('Base original'!BH198-'Base original'!BJ198)*100-100)*('Base original'!BH198-'Base original'!BJ198)/'Base original'!$BL198</f>
        <v>-1.6117527045393492</v>
      </c>
      <c r="BC209" s="5">
        <f>+(('Base original'!BI210-'Base original'!BK210)/('Base original'!BI198-'Base original'!BK198)*100-100)*('Base original'!BI198-'Base original'!BK198)/'Base original'!$BL198</f>
        <v>-0.25534409058066798</v>
      </c>
      <c r="BD209" s="8">
        <f>+('Base original'!BL210/'Base original'!BL198*100-100)*'Base original'!BL198/'Base original'!$BL198</f>
        <v>3.5346430904078261</v>
      </c>
    </row>
    <row r="210" spans="1:56" x14ac:dyDescent="0.25">
      <c r="A210" s="17">
        <v>44896</v>
      </c>
      <c r="B210" s="5">
        <f>+'Base original'!B211/'Base original'!B199*100-100</f>
        <v>7.6021949738619838</v>
      </c>
      <c r="C210" s="5">
        <f>+'Base original'!C211/'Base original'!C199*100-100</f>
        <v>10.481935800759643</v>
      </c>
      <c r="D210" s="5">
        <f>+'Base original'!D211/'Base original'!D199*100-100</f>
        <v>14.325756350238876</v>
      </c>
      <c r="E210" s="5">
        <f>+'Base original'!E211/'Base original'!E199*100-100</f>
        <v>8.5800377134539474</v>
      </c>
      <c r="F210" s="8">
        <f>+'Base original'!F211/'Base original'!F199*100-100</f>
        <v>9.9922014142429703</v>
      </c>
      <c r="G210" s="8">
        <f>+'Base original'!G211</f>
        <v>28.13</v>
      </c>
      <c r="H210" s="5">
        <f>+'Base original'!J211/'Base original'!$H211*'Base original'!I211</f>
        <v>13.377648055820169</v>
      </c>
      <c r="I210" s="5">
        <f>+'Base original'!L211/'Base original'!$H211*'Base original'!K211</f>
        <v>1.8250048455006951</v>
      </c>
      <c r="J210" s="5">
        <f>+'Base original'!N211/'Base original'!$H211*'Base original'!M211</f>
        <v>3.3385609069127771</v>
      </c>
      <c r="K210" s="8">
        <f>+'Base original'!P211/'Base original'!$H211*'Base original'!O211</f>
        <v>9.5887531598850266</v>
      </c>
      <c r="L210" s="8">
        <f>+'Base original'!Q211</f>
        <v>15.28</v>
      </c>
      <c r="M210" s="5">
        <f>+'Base original'!T211/'Base original'!$R211*'Base original'!S211</f>
        <v>0.29690206426525312</v>
      </c>
      <c r="N210" s="5">
        <f>+'Base original'!V211/'Base original'!$R211*'Base original'!U211</f>
        <v>8.2356784442765552</v>
      </c>
      <c r="O210" s="8">
        <f>+'Base original'!X211/'Base original'!$R211*'Base original'!W211</f>
        <v>6.7524152013308534</v>
      </c>
      <c r="P210" s="8">
        <f>+'Base original'!Y211</f>
        <v>6.31</v>
      </c>
      <c r="Q210" s="5">
        <f>+'Base original'!AB211/'Base original'!$Z211*'Base original'!AA211</f>
        <v>4.1218611929849329</v>
      </c>
      <c r="R210" s="8">
        <f>+'Base original'!AD211/'Base original'!$Z211*'Base original'!AC211</f>
        <v>2.1889240897297872</v>
      </c>
      <c r="S210" s="9">
        <f>+'Base original'!AE211</f>
        <v>4.4400000000000004</v>
      </c>
      <c r="T210" s="5">
        <f>+('Base original'!AH211/'Base original'!AH199*100-100)*'Base original'!AH199/'Base original'!$AO199</f>
        <v>-4.4986447549107966</v>
      </c>
      <c r="U210" s="5">
        <f>+('Base original'!AI211/'Base original'!AI199*100-100)*'Base original'!AI199/'Base original'!$AO199</f>
        <v>-14.868517919224692</v>
      </c>
      <c r="V210" s="5">
        <f>+('Base original'!AJ211/'Base original'!AJ199*100-100)*'Base original'!AJ199/'Base original'!$AO199</f>
        <v>-7.3297244759335172</v>
      </c>
      <c r="W210" s="5">
        <f>+('Base original'!AK211/'Base original'!AK199*100-100)*'Base original'!AK199/'Base original'!$AO199</f>
        <v>-7.5387934432911763</v>
      </c>
      <c r="X210" s="5">
        <f>+('Base original'!AL211/'Base original'!AL199*100-100)*'Base original'!AL199/'Base original'!$AO199</f>
        <v>-8.2070248168871611</v>
      </c>
      <c r="Y210" s="5">
        <f>+('Base original'!AM211/'Base original'!AM199*100-100)*'Base original'!AM199/'Base original'!$AO199</f>
        <v>-5.6431367669011872</v>
      </c>
      <c r="Z210" s="5">
        <f>+('Base original'!AN211/'Base original'!AN199*100-100)*'Base original'!AN199/'Base original'!$AO199</f>
        <v>-2.5638880499859744</v>
      </c>
      <c r="AA210" s="8">
        <f>+('Base original'!AO211/'Base original'!AO199*100-100)*'Base original'!AO199/'Base original'!$AO199</f>
        <v>-27.574187491022652</v>
      </c>
      <c r="AB210" s="5">
        <f>+('Base original'!AO211/'Base original'!AO199*100-100)*'Base original'!AO199/'Base original'!$BA199</f>
        <v>-12.32576479931887</v>
      </c>
      <c r="AC210" s="5">
        <f>+('Base original'!AP211/'Base original'!AP199*100-100)*'Base original'!AP199/'Base original'!$BA199</f>
        <v>16.814015182313284</v>
      </c>
      <c r="AD210" s="5">
        <f>+('Base original'!AQ211/'Base original'!AQ199*100-100)*'Base original'!AQ199/'Base original'!$BA199</f>
        <v>11.813346209134812</v>
      </c>
      <c r="AE210" s="5">
        <f>+('Base original'!AR211/'Base original'!AR199*100-100)*'Base original'!AR199/'Base original'!$BA199</f>
        <v>6.6624389456649684</v>
      </c>
      <c r="AF210" s="5">
        <f>+('Base original'!AS211/'Base original'!AS199*100-100)*'Base original'!AS199/'Base original'!$BA199</f>
        <v>5.150907263469839</v>
      </c>
      <c r="AG210" s="5">
        <f>+('Base original'!AT211/'Base original'!AT199*100-100)*'Base original'!AT199/'Base original'!$BA199</f>
        <v>4.4050599965980641</v>
      </c>
      <c r="AH210" s="5">
        <f>+('Base original'!AU211/'Base original'!AU199*100-100)*'Base original'!AU199/'Base original'!$BA199</f>
        <v>0.59468727830708701</v>
      </c>
      <c r="AI210" s="5">
        <f>+('Base original'!AV211/'Base original'!AV199*100-100)*'Base original'!AV199/'Base original'!$BA199</f>
        <v>-0.37720490875070617</v>
      </c>
      <c r="AJ210" s="5">
        <f>+('Base original'!AW211/'Base original'!AW199*100-100)*'Base original'!AW199/'Base original'!$BA199</f>
        <v>-0.29591497547950646</v>
      </c>
      <c r="AK210" s="5">
        <f>+('Base original'!AX211/'Base original'!AX199*100-100)*'Base original'!AX199/'Base original'!$BA199</f>
        <v>0.11054617492159391</v>
      </c>
      <c r="AL210" s="5">
        <f>+('Base original'!AY211/'Base original'!AY199*100-100)*'Base original'!AY199/'Base original'!$BA199</f>
        <v>1.3092998495677639</v>
      </c>
      <c r="AM210" s="5">
        <f>+('Base original'!AZ211/'Base original'!AZ199*100-100)*'Base original'!AZ199/'Base original'!$BA199</f>
        <v>5.2881323549426769E-3</v>
      </c>
      <c r="AN210" s="5">
        <f>+(('Base original'!AW211-'Base original'!AY211)/('Base original'!AW199-'Base original'!AY199)*100-100)*(('Base original'!AW199-'Base original'!AY199)/'Base original'!BA199)</f>
        <v>-1.6052148250472704</v>
      </c>
      <c r="AO210" s="5">
        <f>+(('Base original'!AX211-'Base original'!AZ211)/('Base original'!AX199-'Base original'!AZ199)*100-100)*(('Base original'!AX199-'Base original'!AZ199)/'Base original'!BA199)</f>
        <v>0.10525804256665119</v>
      </c>
      <c r="AP210" s="8">
        <f>+('Base original'!BA211/'Base original'!BA199*100-100)*'Base original'!BA199/'Base original'!$BA199</f>
        <v>2.6110886917630722</v>
      </c>
      <c r="AQ210" s="5">
        <f>+('Base original'!BA211/'Base original'!BA199*100-100)*'Base original'!BA199/'Base original'!$BL199</f>
        <v>1.5358178908077771</v>
      </c>
      <c r="AR210" s="5">
        <f>+('Base original'!BB211/'Base original'!BB199*100-100)*'Base original'!BB199/'Base original'!$BL199</f>
        <v>0.18685729373789403</v>
      </c>
      <c r="AS210" s="5">
        <f>+('Base original'!BC211/'Base original'!BC199*100-100)*'Base original'!BC199/'Base original'!$BL199</f>
        <v>-0.68887713119474392</v>
      </c>
      <c r="AT210" s="5">
        <f>+('Base original'!BD211/'Base original'!BD199*100-100)*'Base original'!BD199/'Base original'!$BL199</f>
        <v>2.3872422195890937</v>
      </c>
      <c r="AU210" s="5">
        <f>+('Base original'!BE211/'Base original'!BE199*100-100)*'Base original'!BE199/'Base original'!$BL199</f>
        <v>-4.3121100909235145E-3</v>
      </c>
      <c r="AV210" s="5">
        <f>+('Base original'!BF211/'Base original'!BF199*100-100)*'Base original'!BF199/'Base original'!$BL199</f>
        <v>9.0105482512565283E-2</v>
      </c>
      <c r="AW210" s="5">
        <f>+('Base original'!BG211/'Base original'!BG199*100-100)*'Base original'!BG199/'Base original'!$BL199</f>
        <v>1.3567399108897076</v>
      </c>
      <c r="AX210" s="5">
        <f>+('Base original'!BH211/'Base original'!BH199*100-100)*'Base original'!BH199/'Base original'!$BL199</f>
        <v>-1.0537067683931201</v>
      </c>
      <c r="AY210" s="5">
        <f>+('Base original'!BI211/'Base original'!BI199*100-100)*'Base original'!BI199/'Base original'!$BL199</f>
        <v>-0.31596260332302323</v>
      </c>
      <c r="AZ210" s="5">
        <f>+('Base original'!BJ211/'Base original'!BJ199*100-100)*'Base original'!BJ199/'Base original'!$BL199</f>
        <v>0.44195260671705039</v>
      </c>
      <c r="BA210" s="5">
        <f>+('Base original'!BK211/'Base original'!BK199*100-100)*'Base original'!BK199/'Base original'!$BL199</f>
        <v>-2.8557785244643526E-2</v>
      </c>
      <c r="BB210" s="5">
        <f>+(('Base original'!BH211-'Base original'!BJ211)/('Base original'!BH199-'Base original'!BJ199)*100-100)*('Base original'!BH199-'Base original'!BJ199)/'Base original'!$BL199</f>
        <v>-1.4956593751101703</v>
      </c>
      <c r="BC210" s="5">
        <f>+(('Base original'!BI211-'Base original'!BK211)/('Base original'!BI199-'Base original'!BK199)*100-100)*('Base original'!BI199-'Base original'!BK199)/'Base original'!$BL199</f>
        <v>-0.2874048180783797</v>
      </c>
      <c r="BD210" s="8">
        <f>+('Base original'!BL211/'Base original'!BL199*100-100)*'Base original'!BL199/'Base original'!$BL199</f>
        <v>3.080509363062788</v>
      </c>
    </row>
    <row r="211" spans="1:56" x14ac:dyDescent="0.25">
      <c r="A211" s="18">
        <v>44927</v>
      </c>
      <c r="B211" s="5">
        <f>+'Base original'!B212/'Base original'!B200*100-100</f>
        <v>5.5223313855254474</v>
      </c>
      <c r="C211" s="5">
        <f>+'Base original'!C212/'Base original'!C200*100-100</f>
        <v>10.455628062295119</v>
      </c>
      <c r="D211" s="5">
        <f>+'Base original'!D212/'Base original'!D200*100-100</f>
        <v>14.156815230961371</v>
      </c>
      <c r="E211" s="5">
        <f>+'Base original'!E212/'Base original'!E200*100-100</f>
        <v>11.688140214513808</v>
      </c>
      <c r="F211" s="8">
        <f>+'Base original'!F212/'Base original'!F200*100-100</f>
        <v>8.9439695662568255</v>
      </c>
      <c r="G211" s="8">
        <f>+'Base original'!G212</f>
        <v>28.69</v>
      </c>
      <c r="H211" s="5">
        <f>+'Base original'!J212/'Base original'!$H212*'Base original'!I212</f>
        <v>13.699370882191051</v>
      </c>
      <c r="I211" s="5">
        <f>+'Base original'!L212/'Base original'!$H212*'Base original'!K212</f>
        <v>2.0943734675495804</v>
      </c>
      <c r="J211" s="5">
        <f>+'Base original'!N212/'Base original'!$H212*'Base original'!M212</f>
        <v>3.5753181658966193</v>
      </c>
      <c r="K211" s="8">
        <f>+'Base original'!P212/'Base original'!$H212*'Base original'!O212</f>
        <v>9.3190889113138642</v>
      </c>
      <c r="L211" s="8">
        <f>+'Base original'!Q212</f>
        <v>15.73</v>
      </c>
      <c r="M211" s="5">
        <f>+'Base original'!T212/'Base original'!$R212*'Base original'!S212</f>
        <v>0.34366168449796641</v>
      </c>
      <c r="N211" s="5">
        <f>+'Base original'!V212/'Base original'!$R212*'Base original'!U212</f>
        <v>7.283577799128782</v>
      </c>
      <c r="O211" s="8">
        <f>+'Base original'!X212/'Base original'!$R212*'Base original'!W212</f>
        <v>8.1026328678653723</v>
      </c>
      <c r="P211" s="8">
        <f>+'Base original'!Y212</f>
        <v>6.5</v>
      </c>
      <c r="Q211" s="5">
        <f>+'Base original'!AB212/'Base original'!$Z212*'Base original'!AA212</f>
        <v>4.4253079210023349</v>
      </c>
      <c r="R211" s="8">
        <f>+'Base original'!AD212/'Base original'!$Z212*'Base original'!AC212</f>
        <v>2.0728626035251647</v>
      </c>
      <c r="S211" s="9">
        <f>+'Base original'!AE212</f>
        <v>4.32</v>
      </c>
      <c r="T211" s="5">
        <f>+('Base original'!AH212/'Base original'!AH200*100-100)*'Base original'!AH200/'Base original'!$AO200</f>
        <v>-4.548945883149865</v>
      </c>
      <c r="U211" s="5">
        <f>+('Base original'!AI212/'Base original'!AI200*100-100)*'Base original'!AI200/'Base original'!$AO200</f>
        <v>-14.555367380865819</v>
      </c>
      <c r="V211" s="5">
        <f>+('Base original'!AJ212/'Base original'!AJ200*100-100)*'Base original'!AJ200/'Base original'!$AO200</f>
        <v>-6.8712697961771765</v>
      </c>
      <c r="W211" s="5">
        <f>+('Base original'!AK212/'Base original'!AK200*100-100)*'Base original'!AK200/'Base original'!$AO200</f>
        <v>-7.6840975846886499</v>
      </c>
      <c r="X211" s="5">
        <f>+('Base original'!AL212/'Base original'!AL200*100-100)*'Base original'!AL200/'Base original'!$AO200</f>
        <v>-6.8917931691644698</v>
      </c>
      <c r="Y211" s="5">
        <f>+('Base original'!AM212/'Base original'!AM200*100-100)*'Base original'!AM200/'Base original'!$AO200</f>
        <v>-5.027270390513908</v>
      </c>
      <c r="Z211" s="5">
        <f>+('Base original'!AN212/'Base original'!AN200*100-100)*'Base original'!AN200/'Base original'!$AO200</f>
        <v>-1.8645227786506129</v>
      </c>
      <c r="AA211" s="8">
        <f>+('Base original'!AO212/'Base original'!AO200*100-100)*'Base original'!AO200/'Base original'!$AO200</f>
        <v>-25.996106433180159</v>
      </c>
      <c r="AB211" s="5">
        <f>+('Base original'!AO212/'Base original'!AO200*100-100)*'Base original'!AO200/'Base original'!$BA200</f>
        <v>-11.355340783454857</v>
      </c>
      <c r="AC211" s="5">
        <f>+('Base original'!AP212/'Base original'!AP200*100-100)*'Base original'!AP200/'Base original'!$BA200</f>
        <v>18.506763994839936</v>
      </c>
      <c r="AD211" s="5">
        <f>+('Base original'!AQ212/'Base original'!AQ200*100-100)*'Base original'!AQ200/'Base original'!$BA200</f>
        <v>12.814516529860335</v>
      </c>
      <c r="AE211" s="5">
        <f>+('Base original'!AR212/'Base original'!AR200*100-100)*'Base original'!AR200/'Base original'!$BA200</f>
        <v>7.7949755508439829</v>
      </c>
      <c r="AF211" s="5">
        <f>+('Base original'!AS212/'Base original'!AS200*100-100)*'Base original'!AS200/'Base original'!$BA200</f>
        <v>5.0195409790163419</v>
      </c>
      <c r="AG211" s="5">
        <f>+('Base original'!AT212/'Base original'!AT200*100-100)*'Base original'!AT200/'Base original'!$BA200</f>
        <v>5.1298087003127995</v>
      </c>
      <c r="AH211" s="5">
        <f>+('Base original'!AU212/'Base original'!AU200*100-100)*'Base original'!AU200/'Base original'!$BA200</f>
        <v>0.5624387646667629</v>
      </c>
      <c r="AI211" s="5">
        <f>+('Base original'!AV212/'Base original'!AV200*100-100)*'Base original'!AV200/'Base original'!$BA200</f>
        <v>-0.43855024796480291</v>
      </c>
      <c r="AJ211" s="5">
        <f>+('Base original'!AW212/'Base original'!AW200*100-100)*'Base original'!AW200/'Base original'!$BA200</f>
        <v>-0.38666299854841274</v>
      </c>
      <c r="AK211" s="5">
        <f>+('Base original'!AX212/'Base original'!AX200*100-100)*'Base original'!AX200/'Base original'!$BA200</f>
        <v>0.13193579442416714</v>
      </c>
      <c r="AL211" s="5">
        <f>+('Base original'!AY212/'Base original'!AY200*100-100)*'Base original'!AY200/'Base original'!$BA200</f>
        <v>1.6317509597915518</v>
      </c>
      <c r="AM211" s="5">
        <f>+('Base original'!AZ212/'Base original'!AZ200*100-100)*'Base original'!AZ200/'Base original'!$BA200</f>
        <v>5.0846711438189227E-3</v>
      </c>
      <c r="AN211" s="5">
        <f>+(('Base original'!AW212-'Base original'!AY212)/('Base original'!AW200-'Base original'!AY200)*100-100)*(('Base original'!AW200-'Base original'!AY200)/'Base original'!BA200)</f>
        <v>-2.0184139583399627</v>
      </c>
      <c r="AO211" s="5">
        <f>+(('Base original'!AX212-'Base original'!AZ212)/('Base original'!AX200-'Base original'!AZ200)*100-100)*(('Base original'!AX200-'Base original'!AZ200)/'Base original'!BA200)</f>
        <v>0.12685112328034831</v>
      </c>
      <c r="AP211" s="8">
        <f>+('Base original'!BA212/'Base original'!BA200*100-100)*'Base original'!BA200/'Base original'!$BA200</f>
        <v>4.8213101283608921</v>
      </c>
      <c r="AQ211" s="5">
        <f>+('Base original'!BA212/'Base original'!BA200*100-100)*'Base original'!BA200/'Base original'!$BL200</f>
        <v>2.8080638818314103</v>
      </c>
      <c r="AR211" s="5">
        <f>+('Base original'!BB212/'Base original'!BB200*100-100)*'Base original'!BB200/'Base original'!$BL200</f>
        <v>-3.0831193424320058E-2</v>
      </c>
      <c r="AS211" s="5">
        <f>+('Base original'!BC212/'Base original'!BC200*100-100)*'Base original'!BC200/'Base original'!$BL200</f>
        <v>-1.2520866803785677</v>
      </c>
      <c r="AT211" s="5">
        <f>+('Base original'!BD212/'Base original'!BD200*100-100)*'Base original'!BD200/'Base original'!$BL200</f>
        <v>2.1121048276655943</v>
      </c>
      <c r="AU211" s="5">
        <f>+('Base original'!BE212/'Base original'!BE200*100-100)*'Base original'!BE200/'Base original'!$BL200</f>
        <v>-3.592566042397926E-3</v>
      </c>
      <c r="AV211" s="5">
        <f>+('Base original'!BF212/'Base original'!BF200*100-100)*'Base original'!BF200/'Base original'!$BL200</f>
        <v>0.14428172215021604</v>
      </c>
      <c r="AW211" s="5">
        <f>+('Base original'!BG212/'Base original'!BG200*100-100)*'Base original'!BG200/'Base original'!$BL200</f>
        <v>1.4627483997838175</v>
      </c>
      <c r="AX211" s="5">
        <f>+('Base original'!BH212/'Base original'!BH200*100-100)*'Base original'!BH200/'Base original'!$BL200</f>
        <v>-0.92053259093396567</v>
      </c>
      <c r="AY211" s="5">
        <f>+('Base original'!BI212/'Base original'!BI200*100-100)*'Base original'!BI200/'Base original'!$BL200</f>
        <v>-0.3063607281498279</v>
      </c>
      <c r="AZ211" s="5">
        <f>+('Base original'!BJ212/'Base original'!BJ200*100-100)*'Base original'!BJ200/'Base original'!$BL200</f>
        <v>0.25058972143870367</v>
      </c>
      <c r="BA211" s="5">
        <f>+('Base original'!BK212/'Base original'!BK200*100-100)*'Base original'!BK200/'Base original'!$BL200</f>
        <v>-3.4059340736454717E-2</v>
      </c>
      <c r="BB211" s="5">
        <f>+(('Base original'!BH212-'Base original'!BJ212)/('Base original'!BH200-'Base original'!BJ200)*100-100)*('Base original'!BH200-'Base original'!BJ200)/'Base original'!$BL200</f>
        <v>-1.1711223123726695</v>
      </c>
      <c r="BC211" s="5">
        <f>+(('Base original'!BI212-'Base original'!BK212)/('Base original'!BI200-'Base original'!BK200)*100-100)*('Base original'!BI200-'Base original'!BK200)/'Base original'!$BL200</f>
        <v>-0.27230138741337317</v>
      </c>
      <c r="BD211" s="8">
        <f>+('Base original'!BL212/'Base original'!BL200*100-100)*'Base original'!BL200/'Base original'!$BL200</f>
        <v>3.7972646917996395</v>
      </c>
    </row>
    <row r="212" spans="1:56" x14ac:dyDescent="0.25">
      <c r="A212" s="17">
        <v>44958</v>
      </c>
      <c r="B212" s="5">
        <f>+'Base original'!B213/'Base original'!B201*100-100</f>
        <v>5.7084011583340271</v>
      </c>
      <c r="C212" s="5">
        <f>+'Base original'!C213/'Base original'!C201*100-100</f>
        <v>9.9796669910145823</v>
      </c>
      <c r="D212" s="5">
        <f>+'Base original'!D213/'Base original'!D201*100-100</f>
        <v>13.809676387829597</v>
      </c>
      <c r="E212" s="5">
        <f>+'Base original'!E213/'Base original'!E201*100-100</f>
        <v>22.667269659761686</v>
      </c>
      <c r="F212" s="8">
        <f>+'Base original'!F213/'Base original'!F201*100-100</f>
        <v>9.3973922868878788</v>
      </c>
      <c r="G212" s="8">
        <f>+'Base original'!G213</f>
        <v>29.37</v>
      </c>
      <c r="H212" s="5">
        <f>+'Base original'!J213/'Base original'!$H213*'Base original'!I213</f>
        <v>15.365124333049366</v>
      </c>
      <c r="I212" s="5">
        <f>+'Base original'!L213/'Base original'!$H213*'Base original'!K213</f>
        <v>1.9164883647939737</v>
      </c>
      <c r="J212" s="5">
        <f>+'Base original'!N213/'Base original'!$H213*'Base original'!M213</f>
        <v>3.077480338967852</v>
      </c>
      <c r="K212" s="8">
        <f>+'Base original'!P213/'Base original'!$H213*'Base original'!O213</f>
        <v>9.0093994081513689</v>
      </c>
      <c r="L212" s="8">
        <f>+'Base original'!Q213</f>
        <v>16.61</v>
      </c>
      <c r="M212" s="5">
        <f>+'Base original'!T213/'Base original'!$R213*'Base original'!S213</f>
        <v>0.43301248176909191</v>
      </c>
      <c r="N212" s="5">
        <f>+'Base original'!V213/'Base original'!$R213*'Base original'!U213</f>
        <v>6.4762440138359318</v>
      </c>
      <c r="O212" s="8">
        <f>+'Base original'!X213/'Base original'!$R213*'Base original'!W213</f>
        <v>9.702080996455333</v>
      </c>
      <c r="P212" s="8">
        <f>+'Base original'!Y213</f>
        <v>6.43</v>
      </c>
      <c r="Q212" s="5">
        <f>+'Base original'!AB213/'Base original'!$Z213*'Base original'!AA213</f>
        <v>4.4853173988844928</v>
      </c>
      <c r="R212" s="8">
        <f>+'Base original'!AD213/'Base original'!$Z213*'Base original'!AC213</f>
        <v>1.9458980127755314</v>
      </c>
      <c r="S212" s="9">
        <f>+'Base original'!AE213</f>
        <v>4.29</v>
      </c>
      <c r="T212" s="5">
        <f>+('Base original'!AH213/'Base original'!AH201*100-100)*'Base original'!AH201/'Base original'!$AO201</f>
        <v>-4.435580232187184</v>
      </c>
      <c r="U212" s="5">
        <f>+('Base original'!AI213/'Base original'!AI201*100-100)*'Base original'!AI201/'Base original'!$AO201</f>
        <v>-13.444767034592779</v>
      </c>
      <c r="V212" s="5">
        <f>+('Base original'!AJ213/'Base original'!AJ201*100-100)*'Base original'!AJ201/'Base original'!$AO201</f>
        <v>-6.0175240531229957</v>
      </c>
      <c r="W212" s="5">
        <f>+('Base original'!AK213/'Base original'!AK201*100-100)*'Base original'!AK201/'Base original'!$AO201</f>
        <v>-7.4272429814697789</v>
      </c>
      <c r="X212" s="5">
        <f>+('Base original'!AL213/'Base original'!AL201*100-100)*'Base original'!AL201/'Base original'!$AO201</f>
        <v>-6.1458322732261719</v>
      </c>
      <c r="Y212" s="5">
        <f>+('Base original'!AM213/'Base original'!AM201*100-100)*'Base original'!AM201/'Base original'!$AO201</f>
        <v>-4.6223555080515286</v>
      </c>
      <c r="Z212" s="5">
        <f>+('Base original'!AN213/'Base original'!AN201*100-100)*'Base original'!AN201/'Base original'!$AO201</f>
        <v>-1.5234767651746413</v>
      </c>
      <c r="AA212" s="8">
        <f>+('Base original'!AO213/'Base original'!AO201*100-100)*'Base original'!AO201/'Base original'!$AO201</f>
        <v>-24.026179540006126</v>
      </c>
      <c r="AB212" s="5">
        <f>+('Base original'!AO213/'Base original'!AO201*100-100)*'Base original'!AO201/'Base original'!$BA201</f>
        <v>-10.255183297199258</v>
      </c>
      <c r="AC212" s="5">
        <f>+('Base original'!AP213/'Base original'!AP201*100-100)*'Base original'!AP201/'Base original'!$BA201</f>
        <v>18.742413818490522</v>
      </c>
      <c r="AD212" s="5">
        <f>+('Base original'!AQ213/'Base original'!AQ201*100-100)*'Base original'!AQ201/'Base original'!$BA201</f>
        <v>12.56835832349185</v>
      </c>
      <c r="AE212" s="5">
        <f>+('Base original'!AR213/'Base original'!AR201*100-100)*'Base original'!AR201/'Base original'!$BA201</f>
        <v>8.0058599369028727</v>
      </c>
      <c r="AF212" s="5">
        <f>+('Base original'!AS213/'Base original'!AS201*100-100)*'Base original'!AS201/'Base original'!$BA201</f>
        <v>4.5624983865889552</v>
      </c>
      <c r="AG212" s="5">
        <f>+('Base original'!AT213/'Base original'!AT201*100-100)*'Base original'!AT201/'Base original'!$BA201</f>
        <v>5.5602557491040816</v>
      </c>
      <c r="AH212" s="5">
        <f>+('Base original'!AU213/'Base original'!AU201*100-100)*'Base original'!AU201/'Base original'!$BA201</f>
        <v>0.6137997458946175</v>
      </c>
      <c r="AI212" s="5">
        <f>+('Base original'!AV213/'Base original'!AV201*100-100)*'Base original'!AV201/'Base original'!$BA201</f>
        <v>-0.47602434267345684</v>
      </c>
      <c r="AJ212" s="5">
        <f>+('Base original'!AW213/'Base original'!AW201*100-100)*'Base original'!AW201/'Base original'!$BA201</f>
        <v>0.18123005993361807</v>
      </c>
      <c r="AK212" s="5">
        <f>+('Base original'!AX213/'Base original'!AX201*100-100)*'Base original'!AX201/'Base original'!$BA201</f>
        <v>0.15305136553343546</v>
      </c>
      <c r="AL212" s="5">
        <f>+('Base original'!AY213/'Base original'!AY201*100-100)*'Base original'!AY201/'Base original'!$BA201</f>
        <v>1.8287909626755698</v>
      </c>
      <c r="AM212" s="5">
        <f>+('Base original'!AZ213/'Base original'!AZ201*100-100)*'Base original'!AZ201/'Base original'!$BA201</f>
        <v>1.5270432343138965E-3</v>
      </c>
      <c r="AN212" s="5">
        <f>+(('Base original'!AW213-'Base original'!AY213)/('Base original'!AW201-'Base original'!AY201)*100-100)*(('Base original'!AW201-'Base original'!AY201)/'Base original'!BA201)</f>
        <v>-1.6475609027419509</v>
      </c>
      <c r="AO212" s="5">
        <f>+(('Base original'!AX213-'Base original'!AZ213)/('Base original'!AX201-'Base original'!AZ201)*100-100)*(('Base original'!AX201-'Base original'!AZ201)/'Base original'!BA201)</f>
        <v>0.15152432229912155</v>
      </c>
      <c r="AP212" s="8">
        <f>+('Base original'!BA213/'Base original'!BA201*100-100)*'Base original'!BA201/'Base original'!$BA201</f>
        <v>6.5151695981747784</v>
      </c>
      <c r="AQ212" s="5">
        <f>+('Base original'!BA213/'Base original'!BA201*100-100)*'Base original'!BA201/'Base original'!$BL201</f>
        <v>3.7568191087536555</v>
      </c>
      <c r="AR212" s="5">
        <f>+('Base original'!BB213/'Base original'!BB201*100-100)*'Base original'!BB201/'Base original'!$BL201</f>
        <v>-3.0234803023872461E-3</v>
      </c>
      <c r="AS212" s="5">
        <f>+('Base original'!BC213/'Base original'!BC201*100-100)*'Base original'!BC201/'Base original'!$BL201</f>
        <v>-1.4764541850924338</v>
      </c>
      <c r="AT212" s="5">
        <f>+('Base original'!BD213/'Base original'!BD201*100-100)*'Base original'!BD201/'Base original'!$BL201</f>
        <v>1.9683359058221757</v>
      </c>
      <c r="AU212" s="5">
        <f>+('Base original'!BE213/'Base original'!BE201*100-100)*'Base original'!BE201/'Base original'!$BL201</f>
        <v>-3.5541418848264528E-3</v>
      </c>
      <c r="AV212" s="5">
        <f>+('Base original'!BF213/'Base original'!BF201*100-100)*'Base original'!BF201/'Base original'!$BL201</f>
        <v>2.5282401622321069E-2</v>
      </c>
      <c r="AW212" s="5">
        <f>+('Base original'!BG213/'Base original'!BG201*100-100)*'Base original'!BG201/'Base original'!$BL201</f>
        <v>1.6238356253893267</v>
      </c>
      <c r="AX212" s="5">
        <f>+('Base original'!BH213/'Base original'!BH201*100-100)*'Base original'!BH201/'Base original'!$BL201</f>
        <v>-0.55822363951457887</v>
      </c>
      <c r="AY212" s="5">
        <f>+('Base original'!BI213/'Base original'!BI201*100-100)*'Base original'!BI201/'Base original'!$BL201</f>
        <v>-0.27567086848699868</v>
      </c>
      <c r="AZ212" s="5">
        <f>+('Base original'!BJ213/'Base original'!BJ201*100-100)*'Base original'!BJ201/'Base original'!$BL201</f>
        <v>0.2892650389865068</v>
      </c>
      <c r="BA212" s="5">
        <f>+('Base original'!BK213/'Base original'!BK201*100-100)*'Base original'!BK201/'Base original'!$BL201</f>
        <v>-4.5741920673219777E-2</v>
      </c>
      <c r="BB212" s="5">
        <f>+(('Base original'!BH213-'Base original'!BJ213)/('Base original'!BH201-'Base original'!BJ201)*100-100)*('Base original'!BH201-'Base original'!BJ201)/'Base original'!$BL201</f>
        <v>-0.84748867850108556</v>
      </c>
      <c r="BC212" s="5">
        <f>+(('Base original'!BI213-'Base original'!BK213)/('Base original'!BI201-'Base original'!BK201)*100-100)*('Base original'!BI201-'Base original'!BK201)/'Base original'!$BL201</f>
        <v>-0.22992894781377896</v>
      </c>
      <c r="BD212" s="8">
        <f>+('Base original'!BL213/'Base original'!BL201*100-100)*'Base original'!BL201/'Base original'!$BL201</f>
        <v>4.8138236079929158</v>
      </c>
    </row>
    <row r="213" spans="1:56" x14ac:dyDescent="0.25">
      <c r="A213" s="17">
        <v>44986</v>
      </c>
      <c r="B213" s="5">
        <f>+'Base original'!B214/'Base original'!B202*100-100</f>
        <v>5.2567341499760545</v>
      </c>
      <c r="C213" s="5">
        <f>+'Base original'!C214/'Base original'!C202*100-100</f>
        <v>8.8827855355579004</v>
      </c>
      <c r="D213" s="5">
        <f>+'Base original'!D214/'Base original'!D202*100-100</f>
        <v>13.606397854603046</v>
      </c>
      <c r="E213" s="5">
        <f>+'Base original'!E214/'Base original'!E202*100-100</f>
        <v>19.074364334712484</v>
      </c>
      <c r="F213" s="8">
        <f>+'Base original'!F214/'Base original'!F202*100-100</f>
        <v>8.8424728622903359</v>
      </c>
      <c r="G213" s="8">
        <f>+'Base original'!G214</f>
        <v>27.66</v>
      </c>
      <c r="H213" s="5">
        <f>+'Base original'!J214/'Base original'!$H214*'Base original'!I214</f>
        <v>13.344785095123759</v>
      </c>
      <c r="I213" s="5">
        <f>+'Base original'!L214/'Base original'!$H214*'Base original'!K214</f>
        <v>1.9627903752071101</v>
      </c>
      <c r="J213" s="5">
        <f>+'Base original'!N214/'Base original'!$H214*'Base original'!M214</f>
        <v>3.5690621584886744</v>
      </c>
      <c r="K213" s="8">
        <f>+'Base original'!P214/'Base original'!$H214*'Base original'!O214</f>
        <v>8.7798819423499523</v>
      </c>
      <c r="L213" s="8">
        <f>+'Base original'!Q214</f>
        <v>16.28</v>
      </c>
      <c r="M213" s="5">
        <f>+'Base original'!T214/'Base original'!$R214*'Base original'!S214</f>
        <v>0.33928815985399308</v>
      </c>
      <c r="N213" s="5">
        <f>+'Base original'!V214/'Base original'!$R214*'Base original'!U214</f>
        <v>7.0913992005050623</v>
      </c>
      <c r="O213" s="8">
        <f>+'Base original'!X214/'Base original'!$R214*'Base original'!W214</f>
        <v>8.8497553005558203</v>
      </c>
      <c r="P213" s="8">
        <f>+'Base original'!Y214</f>
        <v>6.66</v>
      </c>
      <c r="Q213" s="5">
        <f>+'Base original'!AB214/'Base original'!$Z214*'Base original'!AA214</f>
        <v>4.4386497318598117</v>
      </c>
      <c r="R213" s="8">
        <f>+'Base original'!AD214/'Base original'!$Z214*'Base original'!AC214</f>
        <v>2.2197289637946103</v>
      </c>
      <c r="S213" s="9">
        <f>+'Base original'!AE214</f>
        <v>4.3099999999999996</v>
      </c>
      <c r="T213" s="5">
        <f>+('Base original'!AH214/'Base original'!AH202*100-100)*'Base original'!AH202/'Base original'!$AO202</f>
        <v>-4.2312871221471129</v>
      </c>
      <c r="U213" s="5">
        <f>+('Base original'!AI214/'Base original'!AI202*100-100)*'Base original'!AI202/'Base original'!$AO202</f>
        <v>-12.674445130792673</v>
      </c>
      <c r="V213" s="5">
        <f>+('Base original'!AJ214/'Base original'!AJ202*100-100)*'Base original'!AJ202/'Base original'!$AO202</f>
        <v>-5.6282228604306326</v>
      </c>
      <c r="W213" s="5">
        <f>+('Base original'!AK214/'Base original'!AK202*100-100)*'Base original'!AK202/'Base original'!$AO202</f>
        <v>-7.0462222703620458</v>
      </c>
      <c r="X213" s="5">
        <f>+('Base original'!AL214/'Base original'!AL202*100-100)*'Base original'!AL202/'Base original'!$AO202</f>
        <v>-5.1340392120006078</v>
      </c>
      <c r="Y213" s="5">
        <f>+('Base original'!AM214/'Base original'!AM202*100-100)*'Base original'!AM202/'Base original'!$AO202</f>
        <v>-4.1656383055317221</v>
      </c>
      <c r="Z213" s="5">
        <f>+('Base original'!AN214/'Base original'!AN202*100-100)*'Base original'!AN202/'Base original'!$AO202</f>
        <v>-0.9684009064688841</v>
      </c>
      <c r="AA213" s="8">
        <f>+('Base original'!AO214/'Base original'!AO202*100-100)*'Base original'!AO202/'Base original'!$AO202</f>
        <v>-22.039771464940401</v>
      </c>
      <c r="AB213" s="5">
        <f>+('Base original'!AO214/'Base original'!AO202*100-100)*'Base original'!AO202/'Base original'!$BA202</f>
        <v>-9.1391894170315791</v>
      </c>
      <c r="AC213" s="5">
        <f>+('Base original'!AP214/'Base original'!AP202*100-100)*'Base original'!AP202/'Base original'!$BA202</f>
        <v>18.643060029435215</v>
      </c>
      <c r="AD213" s="5">
        <f>+('Base original'!AQ214/'Base original'!AQ202*100-100)*'Base original'!AQ202/'Base original'!$BA202</f>
        <v>12.546852656220876</v>
      </c>
      <c r="AE213" s="5">
        <f>+('Base original'!AR214/'Base original'!AR202*100-100)*'Base original'!AR202/'Base original'!$BA202</f>
        <v>8.7799111300381654</v>
      </c>
      <c r="AF213" s="5">
        <f>+('Base original'!AS214/'Base original'!AS202*100-100)*'Base original'!AS202/'Base original'!$BA202</f>
        <v>3.766941526182729</v>
      </c>
      <c r="AG213" s="5">
        <f>+('Base original'!AT214/'Base original'!AT202*100-100)*'Base original'!AT202/'Base original'!$BA202</f>
        <v>5.5911815535874165</v>
      </c>
      <c r="AH213" s="5">
        <f>+('Base original'!AU214/'Base original'!AU202*100-100)*'Base original'!AU202/'Base original'!$BA202</f>
        <v>0.50502581962689497</v>
      </c>
      <c r="AI213" s="5">
        <f>+('Base original'!AV214/'Base original'!AV202*100-100)*'Base original'!AV202/'Base original'!$BA202</f>
        <v>-0.48453090694486206</v>
      </c>
      <c r="AJ213" s="5">
        <f>+('Base original'!AW214/'Base original'!AW202*100-100)*'Base original'!AW202/'Base original'!$BA202</f>
        <v>1.9545433191644721</v>
      </c>
      <c r="AK213" s="5">
        <f>+('Base original'!AX214/'Base original'!AX202*100-100)*'Base original'!AX202/'Base original'!$BA202</f>
        <v>0.18605807055486623</v>
      </c>
      <c r="AL213" s="5">
        <f>+('Base original'!AY214/'Base original'!AY202*100-100)*'Base original'!AY202/'Base original'!$BA202</f>
        <v>2.3882513387378359</v>
      </c>
      <c r="AM213" s="5">
        <f>+('Base original'!AZ214/'Base original'!AZ202*100-100)*'Base original'!AZ202/'Base original'!$BA202</f>
        <v>1.2229218040250593E-3</v>
      </c>
      <c r="AN213" s="5">
        <f>+(('Base original'!AW214-'Base original'!AY214)/('Base original'!AW202-'Base original'!AY202)*100-100)*(('Base original'!AW202-'Base original'!AY202)/'Base original'!BA202)</f>
        <v>-0.43370801957336347</v>
      </c>
      <c r="AO213" s="5">
        <f>+(('Base original'!AX214-'Base original'!AZ214)/('Base original'!AX202-'Base original'!AZ202)*100-100)*(('Base original'!AX202-'Base original'!AZ202)/'Base original'!BA202)</f>
        <v>0.18483514875084109</v>
      </c>
      <c r="AP213" s="8">
        <f>+('Base original'!BA214/'Base original'!BA202*100-100)*'Base original'!BA202/'Base original'!$BA202</f>
        <v>8.7704668346360251</v>
      </c>
      <c r="AQ213" s="5">
        <f>+('Base original'!BA214/'Base original'!BA202*100-100)*'Base original'!BA202/'Base original'!$BL202</f>
        <v>5.0619586896115516</v>
      </c>
      <c r="AR213" s="5">
        <f>+('Base original'!BB214/'Base original'!BB202*100-100)*'Base original'!BB202/'Base original'!$BL202</f>
        <v>0.36155231368352775</v>
      </c>
      <c r="AS213" s="5">
        <f>+('Base original'!BC214/'Base original'!BC202*100-100)*'Base original'!BC202/'Base original'!$BL202</f>
        <v>-1.0524934198609379</v>
      </c>
      <c r="AT213" s="5">
        <f>+('Base original'!BD214/'Base original'!BD202*100-100)*'Base original'!BD202/'Base original'!$BL202</f>
        <v>1.6763971450921573</v>
      </c>
      <c r="AU213" s="5">
        <f>+('Base original'!BE214/'Base original'!BE202*100-100)*'Base original'!BE202/'Base original'!$BL202</f>
        <v>-3.7739472703820606E-3</v>
      </c>
      <c r="AV213" s="5">
        <f>+('Base original'!BF214/'Base original'!BF202*100-100)*'Base original'!BF202/'Base original'!$BL202</f>
        <v>-1.0198695568476496E-2</v>
      </c>
      <c r="AW213" s="5">
        <f>+('Base original'!BG214/'Base original'!BG202*100-100)*'Base original'!BG202/'Base original'!$BL202</f>
        <v>1.5861629829826724</v>
      </c>
      <c r="AX213" s="5">
        <f>+('Base original'!BH214/'Base original'!BH202*100-100)*'Base original'!BH202/'Base original'!$BL202</f>
        <v>-0.4670032031615064</v>
      </c>
      <c r="AY213" s="5">
        <f>+('Base original'!BI214/'Base original'!BI202*100-100)*'Base original'!BI202/'Base original'!$BL202</f>
        <v>-0.27805099699904406</v>
      </c>
      <c r="AZ213" s="5">
        <f>+('Base original'!BJ214/'Base original'!BJ202*100-100)*'Base original'!BJ202/'Base original'!$BL202</f>
        <v>0.81173524044266743</v>
      </c>
      <c r="BA213" s="5">
        <f>+('Base original'!BK214/'Base original'!BK202*100-100)*'Base original'!BK202/'Base original'!$BL202</f>
        <v>-6.0256986188246507E-2</v>
      </c>
      <c r="BB213" s="5">
        <f>+(('Base original'!BH214-'Base original'!BJ214)/('Base original'!BH202-'Base original'!BJ202)*100-100)*('Base original'!BH202-'Base original'!BJ202)/'Base original'!$BL202</f>
        <v>-1.2787384436041738</v>
      </c>
      <c r="BC213" s="5">
        <f>+(('Base original'!BI214-'Base original'!BK214)/('Base original'!BI202-'Base original'!BK202)*100-100)*('Base original'!BI202-'Base original'!BK202)/'Base original'!$BL202</f>
        <v>-0.21779401081079763</v>
      </c>
      <c r="BD213" s="8">
        <f>+('Base original'!BL214/'Base original'!BL202*100-100)*'Base original'!BL202/'Base original'!$BL202</f>
        <v>6.1230726142554204</v>
      </c>
    </row>
    <row r="214" spans="1:56" x14ac:dyDescent="0.25">
      <c r="A214" s="17">
        <v>45017</v>
      </c>
      <c r="B214" s="5">
        <f>+'Base original'!B215/'Base original'!B203*100-100</f>
        <v>4.1695510445579629</v>
      </c>
      <c r="C214" s="5">
        <f>+'Base original'!C215/'Base original'!C203*100-100</f>
        <v>7.6692930002719919</v>
      </c>
      <c r="D214" s="5">
        <f>+'Base original'!D215/'Base original'!D203*100-100</f>
        <v>12.945402374863662</v>
      </c>
      <c r="E214" s="5">
        <f>+'Base original'!E215/'Base original'!E203*100-100</f>
        <v>7.1666552752845547</v>
      </c>
      <c r="F214" s="8">
        <f>+'Base original'!F215/'Base original'!F203*100-100</f>
        <v>7.3684446038453189</v>
      </c>
      <c r="G214" s="8">
        <f>+'Base original'!G215</f>
        <v>28.84</v>
      </c>
      <c r="H214" s="5">
        <f>+'Base original'!J215/'Base original'!$H215*'Base original'!I215</f>
        <v>15.070269678785738</v>
      </c>
      <c r="I214" s="5">
        <f>+'Base original'!L215/'Base original'!$H215*'Base original'!K215</f>
        <v>1.8490345923049771</v>
      </c>
      <c r="J214" s="5">
        <f>+'Base original'!N215/'Base original'!$H215*'Base original'!M215</f>
        <v>3.0496713731027181</v>
      </c>
      <c r="K214" s="8">
        <f>+'Base original'!P215/'Base original'!$H215*'Base original'!O215</f>
        <v>8.8669992057889147</v>
      </c>
      <c r="L214" s="8">
        <f>+'Base original'!Q215</f>
        <v>16.37</v>
      </c>
      <c r="M214" s="5">
        <f>+'Base original'!T215/'Base original'!$R215*'Base original'!S215</f>
        <v>0.44430451523710263</v>
      </c>
      <c r="N214" s="5">
        <f>+'Base original'!V215/'Base original'!$R215*'Base original'!U215</f>
        <v>7.1448922539103075</v>
      </c>
      <c r="O214" s="8">
        <f>+'Base original'!X215/'Base original'!$R215*'Base original'!W215</f>
        <v>8.7774729577206188</v>
      </c>
      <c r="P214" s="8">
        <f>+'Base original'!Y215</f>
        <v>6.82</v>
      </c>
      <c r="Q214" s="5">
        <f>+'Base original'!AB215/'Base original'!$Z215*'Base original'!AA215</f>
        <v>4.691419950073346</v>
      </c>
      <c r="R214" s="8">
        <f>+'Base original'!AD215/'Base original'!$Z215*'Base original'!AC215</f>
        <v>2.1273417916977642</v>
      </c>
      <c r="S214" s="9">
        <f>+'Base original'!AE215</f>
        <v>4.29</v>
      </c>
      <c r="T214" s="5">
        <f>+('Base original'!AH215/'Base original'!AH203*100-100)*'Base original'!AH203/'Base original'!$AO203</f>
        <v>-3.9072783312368449</v>
      </c>
      <c r="U214" s="5">
        <f>+('Base original'!AI215/'Base original'!AI203*100-100)*'Base original'!AI203/'Base original'!$AO203</f>
        <v>-12.320690787299364</v>
      </c>
      <c r="V214" s="5">
        <f>+('Base original'!AJ215/'Base original'!AJ203*100-100)*'Base original'!AJ203/'Base original'!$AO203</f>
        <v>-5.9545127006896914</v>
      </c>
      <c r="W214" s="5">
        <f>+('Base original'!AK215/'Base original'!AK203*100-100)*'Base original'!AK203/'Base original'!$AO203</f>
        <v>-6.3661780866096782</v>
      </c>
      <c r="X214" s="5">
        <f>+('Base original'!AL215/'Base original'!AL203*100-100)*'Base original'!AL203/'Base original'!$AO203</f>
        <v>-4.6126950812101999</v>
      </c>
      <c r="Y214" s="5">
        <f>+('Base original'!AM215/'Base original'!AM203*100-100)*'Base original'!AM203/'Base original'!$AO203</f>
        <v>-3.7115784571285624</v>
      </c>
      <c r="Z214" s="5">
        <f>+('Base original'!AN215/'Base original'!AN203*100-100)*'Base original'!AN203/'Base original'!$AO203</f>
        <v>-0.90111662408163706</v>
      </c>
      <c r="AA214" s="8">
        <f>+('Base original'!AO215/'Base original'!AO203*100-100)*'Base original'!AO203/'Base original'!$AO203</f>
        <v>-20.840664199746428</v>
      </c>
      <c r="AB214" s="5">
        <f>+('Base original'!AO215/'Base original'!AO203*100-100)*'Base original'!AO203/'Base original'!$BA203</f>
        <v>-8.3994845482571669</v>
      </c>
      <c r="AC214" s="5">
        <f>+('Base original'!AP215/'Base original'!AP203*100-100)*'Base original'!AP203/'Base original'!$BA203</f>
        <v>17.829448746037283</v>
      </c>
      <c r="AD214" s="5">
        <f>+('Base original'!AQ215/'Base original'!AQ203*100-100)*'Base original'!AQ203/'Base original'!$BA203</f>
        <v>11.918924945000631</v>
      </c>
      <c r="AE214" s="5">
        <f>+('Base original'!AR215/'Base original'!AR203*100-100)*'Base original'!AR203/'Base original'!$BA203</f>
        <v>9.0240210721955645</v>
      </c>
      <c r="AF214" s="5">
        <f>+('Base original'!AS215/'Base original'!AS203*100-100)*'Base original'!AS203/'Base original'!$BA203</f>
        <v>2.8949038728050605</v>
      </c>
      <c r="AG214" s="5">
        <f>+('Base original'!AT215/'Base original'!AT203*100-100)*'Base original'!AT203/'Base original'!$BA203</f>
        <v>5.5536703684641573</v>
      </c>
      <c r="AH214" s="5">
        <f>+('Base original'!AU215/'Base original'!AU203*100-100)*'Base original'!AU203/'Base original'!$BA203</f>
        <v>0.35685343257251223</v>
      </c>
      <c r="AI214" s="5">
        <f>+('Base original'!AV215/'Base original'!AV203*100-100)*'Base original'!AV203/'Base original'!$BA203</f>
        <v>-0.47543380797885132</v>
      </c>
      <c r="AJ214" s="5">
        <f>+('Base original'!AW215/'Base original'!AW203*100-100)*'Base original'!AW203/'Base original'!$BA203</f>
        <v>1.9946557435753687</v>
      </c>
      <c r="AK214" s="5">
        <f>+('Base original'!AX215/'Base original'!AX203*100-100)*'Base original'!AX203/'Base original'!$BA203</f>
        <v>0.21292300947158024</v>
      </c>
      <c r="AL214" s="5">
        <f>+('Base original'!AY215/'Base original'!AY203*100-100)*'Base original'!AY203/'Base original'!$BA203</f>
        <v>2.4500543937916124</v>
      </c>
      <c r="AM214" s="5">
        <f>+('Base original'!AZ215/'Base original'!AZ203*100-100)*'Base original'!AZ203/'Base original'!$BA203</f>
        <v>2.45687997481256E-3</v>
      </c>
      <c r="AN214" s="5">
        <f>+(('Base original'!AW215-'Base original'!AY215)/('Base original'!AW203-'Base original'!AY203)*100-100)*(('Base original'!AW203-'Base original'!AY203)/'Base original'!BA203)</f>
        <v>-0.45539865021624631</v>
      </c>
      <c r="AO214" s="5">
        <f>+(('Base original'!AX215-'Base original'!AZ215)/('Base original'!AX203-'Base original'!AZ203)*100-100)*(('Base original'!AX203-'Base original'!AZ203)/'Base original'!BA203)</f>
        <v>0.21046612949676777</v>
      </c>
      <c r="AP214" s="8">
        <f>+('Base original'!BA215/'Base original'!BA203*100-100)*'Base original'!BA203/'Base original'!$BA203</f>
        <v>8.7095978690818754</v>
      </c>
      <c r="AQ214" s="5">
        <f>+('Base original'!BA215/'Base original'!BA203*100-100)*'Base original'!BA203/'Base original'!$BL203</f>
        <v>5.074610339374189</v>
      </c>
      <c r="AR214" s="5">
        <f>+('Base original'!BB215/'Base original'!BB203*100-100)*'Base original'!BB203/'Base original'!$BL203</f>
        <v>0.2948951634135249</v>
      </c>
      <c r="AS214" s="5">
        <f>+('Base original'!BC215/'Base original'!BC203*100-100)*'Base original'!BC203/'Base original'!$BL203</f>
        <v>-0.96831751492766793</v>
      </c>
      <c r="AT214" s="5">
        <f>+('Base original'!BD215/'Base original'!BD203*100-100)*'Base original'!BD203/'Base original'!$BL203</f>
        <v>1.637365921011174</v>
      </c>
      <c r="AU214" s="5">
        <f>+('Base original'!BE215/'Base original'!BE203*100-100)*'Base original'!BE203/'Base original'!$BL203</f>
        <v>-3.6500956435415984E-3</v>
      </c>
      <c r="AV214" s="5">
        <f>+('Base original'!BF215/'Base original'!BF203*100-100)*'Base original'!BF203/'Base original'!$BL203</f>
        <v>2.0877891608826898E-2</v>
      </c>
      <c r="AW214" s="5">
        <f>+('Base original'!BG215/'Base original'!BG203*100-100)*'Base original'!BG203/'Base original'!$BL203</f>
        <v>1.5464228199674144</v>
      </c>
      <c r="AX214" s="5">
        <f>+('Base original'!BH215/'Base original'!BH203*100-100)*'Base original'!BH203/'Base original'!$BL203</f>
        <v>-0.53912066237940315</v>
      </c>
      <c r="AY214" s="5">
        <f>+('Base original'!BI215/'Base original'!BI203*100-100)*'Base original'!BI203/'Base original'!$BL203</f>
        <v>-0.26932965819779559</v>
      </c>
      <c r="AZ214" s="5">
        <f>+('Base original'!BJ215/'Base original'!BJ203*100-100)*'Base original'!BJ203/'Base original'!$BL203</f>
        <v>0.46980323089978848</v>
      </c>
      <c r="BA214" s="5">
        <f>+('Base original'!BK215/'Base original'!BK203*100-100)*'Base original'!BK203/'Base original'!$BL203</f>
        <v>-6.8020410041344487E-2</v>
      </c>
      <c r="BB214" s="5">
        <f>+(('Base original'!BH215-'Base original'!BJ215)/('Base original'!BH203-'Base original'!BJ203)*100-100)*('Base original'!BH203-'Base original'!BJ203)/'Base original'!$BL203</f>
        <v>-1.0089238932791915</v>
      </c>
      <c r="BC214" s="5">
        <f>+(('Base original'!BI215-'Base original'!BK215)/('Base original'!BI203-'Base original'!BK203)*100-100)*('Base original'!BI203-'Base original'!BK203)/'Base original'!$BL203</f>
        <v>-0.20130924815645104</v>
      </c>
      <c r="BD214" s="8">
        <f>+('Base original'!BL215/'Base original'!BL203*100-100)*'Base original'!BL203/'Base original'!$BL203</f>
        <v>6.391971383368201</v>
      </c>
    </row>
    <row r="215" spans="1:56" x14ac:dyDescent="0.25">
      <c r="A215" s="17">
        <v>45047</v>
      </c>
      <c r="B215" s="5">
        <f>+'Base original'!B216/'Base original'!B204*100-100</f>
        <v>2.6467401469713536</v>
      </c>
      <c r="C215" s="5">
        <f>+'Base original'!C216/'Base original'!C204*100-100</f>
        <v>7.0412619090202782</v>
      </c>
      <c r="D215" s="5">
        <f>+'Base original'!D216/'Base original'!D204*100-100</f>
        <v>11.947200511520379</v>
      </c>
      <c r="E215" s="5">
        <f>+'Base original'!E216/'Base original'!E204*100-100</f>
        <v>11.686959367094914</v>
      </c>
      <c r="F215" s="8">
        <f>+'Base original'!F216/'Base original'!F204*100-100</f>
        <v>6.4146558721726024</v>
      </c>
      <c r="G215" s="8">
        <f>+'Base original'!G216</f>
        <v>28.16</v>
      </c>
      <c r="H215" s="5">
        <f>+'Base original'!J216/'Base original'!$H216*'Base original'!I216</f>
        <v>13.8322344616805</v>
      </c>
      <c r="I215" s="5">
        <f>+'Base original'!L216/'Base original'!$H216*'Base original'!K216</f>
        <v>2.0972173096361852</v>
      </c>
      <c r="J215" s="5">
        <f>+'Base original'!N216/'Base original'!$H216*'Base original'!M216</f>
        <v>3.3423153270031283</v>
      </c>
      <c r="K215" s="8">
        <f>+'Base original'!P216/'Base original'!$H216*'Base original'!O216</f>
        <v>8.8860214420451928</v>
      </c>
      <c r="L215" s="8">
        <f>+'Base original'!Q216</f>
        <v>16.09</v>
      </c>
      <c r="M215" s="5">
        <f>+'Base original'!T216/'Base original'!$R216*'Base original'!S216</f>
        <v>0.39783196835036583</v>
      </c>
      <c r="N215" s="5">
        <f>+'Base original'!V216/'Base original'!$R216*'Base original'!U216</f>
        <v>6.6085190159437417</v>
      </c>
      <c r="O215" s="8">
        <f>+'Base original'!X216/'Base original'!$R216*'Base original'!W216</f>
        <v>9.0847159064781859</v>
      </c>
      <c r="P215" s="8">
        <f>+'Base original'!Y216</f>
        <v>6.76</v>
      </c>
      <c r="Q215" s="5">
        <f>+'Base original'!AB216/'Base original'!$Z216*'Base original'!AA216</f>
        <v>4.762837516019073</v>
      </c>
      <c r="R215" s="8">
        <f>+'Base original'!AD216/'Base original'!$Z216*'Base original'!AC216</f>
        <v>1.9932892149487129</v>
      </c>
      <c r="S215" s="9">
        <f>+'Base original'!AE216</f>
        <v>4.2300000000000004</v>
      </c>
      <c r="T215" s="5">
        <f>+('Base original'!AH216/'Base original'!AH204*100-100)*'Base original'!AH204/'Base original'!$AO204</f>
        <v>-3.8131598305963603</v>
      </c>
      <c r="U215" s="5">
        <f>+('Base original'!AI216/'Base original'!AI204*100-100)*'Base original'!AI204/'Base original'!$AO204</f>
        <v>-9.7522855795358243</v>
      </c>
      <c r="V215" s="5">
        <f>+('Base original'!AJ216/'Base original'!AJ204*100-100)*'Base original'!AJ204/'Base original'!$AO204</f>
        <v>-3.9310836617899589</v>
      </c>
      <c r="W215" s="5">
        <f>+('Base original'!AK216/'Base original'!AK204*100-100)*'Base original'!AK204/'Base original'!$AO204</f>
        <v>-5.8212019177458707</v>
      </c>
      <c r="X215" s="5">
        <f>+('Base original'!AL216/'Base original'!AL204*100-100)*'Base original'!AL204/'Base original'!$AO204</f>
        <v>-4.0268474889979773</v>
      </c>
      <c r="Y215" s="5">
        <f>+('Base original'!AM216/'Base original'!AM204*100-100)*'Base original'!AM204/'Base original'!$AO204</f>
        <v>-3.5965085360730167</v>
      </c>
      <c r="Z215" s="5">
        <f>+('Base original'!AN216/'Base original'!AN204*100-100)*'Base original'!AN204/'Base original'!$AO204</f>
        <v>-0.43033895292495983</v>
      </c>
      <c r="AA215" s="8">
        <f>+('Base original'!AO216/'Base original'!AO204*100-100)*'Base original'!AO204/'Base original'!$AO204</f>
        <v>-17.592292899130172</v>
      </c>
      <c r="AB215" s="5">
        <f>+('Base original'!AO216/'Base original'!AO204*100-100)*'Base original'!AO204/'Base original'!$BA204</f>
        <v>-6.7506796891217338</v>
      </c>
      <c r="AC215" s="5">
        <f>+('Base original'!AP216/'Base original'!AP204*100-100)*'Base original'!AP204/'Base original'!$BA204</f>
        <v>15.105645150618534</v>
      </c>
      <c r="AD215" s="5">
        <f>+('Base original'!AQ216/'Base original'!AQ204*100-100)*'Base original'!AQ204/'Base original'!$BA204</f>
        <v>9.9023202503115009</v>
      </c>
      <c r="AE215" s="5">
        <f>+('Base original'!AR216/'Base original'!AR204*100-100)*'Base original'!AR204/'Base original'!$BA204</f>
        <v>8.3161262446741713</v>
      </c>
      <c r="AF215" s="5">
        <f>+('Base original'!AS216/'Base original'!AS204*100-100)*'Base original'!AS204/'Base original'!$BA204</f>
        <v>1.5861940056373238</v>
      </c>
      <c r="AG215" s="5">
        <f>+('Base original'!AT216/'Base original'!AT204*100-100)*'Base original'!AT204/'Base original'!$BA204</f>
        <v>5.019374505265513</v>
      </c>
      <c r="AH215" s="5">
        <f>+('Base original'!AU216/'Base original'!AU204*100-100)*'Base original'!AU204/'Base original'!$BA204</f>
        <v>0.18395039504151872</v>
      </c>
      <c r="AI215" s="5">
        <f>+('Base original'!AV216/'Base original'!AV204*100-100)*'Base original'!AV204/'Base original'!$BA204</f>
        <v>-0.48043697621831838</v>
      </c>
      <c r="AJ215" s="5">
        <f>+('Base original'!AW216/'Base original'!AW204*100-100)*'Base original'!AW204/'Base original'!$BA204</f>
        <v>1.1311898062682291</v>
      </c>
      <c r="AK215" s="5">
        <f>+('Base original'!AX216/'Base original'!AX204*100-100)*'Base original'!AX204/'Base original'!$BA204</f>
        <v>0.23500237730302023</v>
      </c>
      <c r="AL215" s="5">
        <f>+('Base original'!AY216/'Base original'!AY204*100-100)*'Base original'!AY204/'Base original'!$BA204</f>
        <v>1.8297457131611752</v>
      </c>
      <c r="AM215" s="5">
        <f>+('Base original'!AZ216/'Base original'!AZ204*100-100)*'Base original'!AZ204/'Base original'!$BA204</f>
        <v>4.0401571116736156E-3</v>
      </c>
      <c r="AN215" s="5">
        <f>+(('Base original'!AW216-'Base original'!AY216)/('Base original'!AW204-'Base original'!AY204)*100-100)*(('Base original'!AW204-'Base original'!AY204)/'Base original'!BA204)</f>
        <v>-0.69855590689294467</v>
      </c>
      <c r="AO215" s="5">
        <f>+(('Base original'!AX216-'Base original'!AZ216)/('Base original'!AX204-'Base original'!AZ204)*100-100)*(('Base original'!AX204-'Base original'!AZ204)/'Base original'!BA204)</f>
        <v>0.23096222019134652</v>
      </c>
      <c r="AP215" s="8">
        <f>+('Base original'!BA216/'Base original'!BA204*100-100)*'Base original'!BA204/'Base original'!$BA204</f>
        <v>7.4069347985769687</v>
      </c>
      <c r="AQ215" s="5">
        <f>+('Base original'!BA216/'Base original'!BA204*100-100)*'Base original'!BA204/'Base original'!$BL204</f>
        <v>4.2633895619061679</v>
      </c>
      <c r="AR215" s="5">
        <f>+('Base original'!BB216/'Base original'!BB204*100-100)*'Base original'!BB204/'Base original'!$BL204</f>
        <v>-0.21741338391035597</v>
      </c>
      <c r="AS215" s="5">
        <f>+('Base original'!BC216/'Base original'!BC204*100-100)*'Base original'!BC204/'Base original'!$BL204</f>
        <v>-0.9250781130088459</v>
      </c>
      <c r="AT215" s="5">
        <f>+('Base original'!BD216/'Base original'!BD204*100-100)*'Base original'!BD204/'Base original'!$BL204</f>
        <v>1.558098606663705</v>
      </c>
      <c r="AU215" s="5">
        <f>+('Base original'!BE216/'Base original'!BE204*100-100)*'Base original'!BE204/'Base original'!$BL204</f>
        <v>-3.7910836848292413E-3</v>
      </c>
      <c r="AV215" s="5">
        <f>+('Base original'!BF216/'Base original'!BF204*100-100)*'Base original'!BF204/'Base original'!$BL204</f>
        <v>4.2868437830544552E-2</v>
      </c>
      <c r="AW215" s="5">
        <f>+('Base original'!BG216/'Base original'!BG204*100-100)*'Base original'!BG204/'Base original'!$BL204</f>
        <v>1.4800030608300914</v>
      </c>
      <c r="AX215" s="5">
        <f>+('Base original'!BH216/'Base original'!BH204*100-100)*'Base original'!BH204/'Base original'!$BL204</f>
        <v>-0.58725091016991438</v>
      </c>
      <c r="AY215" s="5">
        <f>+('Base original'!BI216/'Base original'!BI204*100-100)*'Base original'!BI204/'Base original'!$BL204</f>
        <v>-0.27537819327920088</v>
      </c>
      <c r="AZ215" s="5">
        <f>+('Base original'!BJ216/'Base original'!BJ204*100-100)*'Base original'!BJ204/'Base original'!$BL204</f>
        <v>8.5612305632537272E-2</v>
      </c>
      <c r="BA215" s="5">
        <f>+('Base original'!BK216/'Base original'!BK204*100-100)*'Base original'!BK204/'Base original'!$BL204</f>
        <v>-8.3074657655307999E-2</v>
      </c>
      <c r="BB215" s="5">
        <f>+(('Base original'!BH216-'Base original'!BJ216)/('Base original'!BH204-'Base original'!BJ204)*100-100)*('Base original'!BH204-'Base original'!BJ204)/'Base original'!$BL204</f>
        <v>-0.67286321580245056</v>
      </c>
      <c r="BC215" s="5">
        <f>+(('Base original'!BI216-'Base original'!BK216)/('Base original'!BI204-'Base original'!BK204)*100-100)*('Base original'!BI204-'Base original'!BK204)/'Base original'!$BL204</f>
        <v>-0.19230353562389296</v>
      </c>
      <c r="BD215" s="8">
        <f>+('Base original'!BL216/'Base original'!BL204*100-100)*'Base original'!BL204/'Base original'!$BL204</f>
        <v>5.3329103351999407</v>
      </c>
    </row>
    <row r="216" spans="1:56" x14ac:dyDescent="0.25">
      <c r="A216" s="17">
        <v>45078</v>
      </c>
      <c r="B216" s="5">
        <f>+'Base original'!B217/'Base original'!B205*100-100</f>
        <v>-0.63845329967662678</v>
      </c>
      <c r="C216" s="5">
        <f>+'Base original'!C217/'Base original'!C205*100-100</f>
        <v>6.0086196473395859</v>
      </c>
      <c r="D216" s="5">
        <f>+'Base original'!D217/'Base original'!D205*100-100</f>
        <v>10.968015715784432</v>
      </c>
      <c r="E216" s="5">
        <f>+'Base original'!E217/'Base original'!E205*100-100</f>
        <v>-4.4834379072920143</v>
      </c>
      <c r="F216" s="8">
        <f>+'Base original'!F217/'Base original'!F205*100-100</f>
        <v>3.3272870713512077</v>
      </c>
      <c r="G216" s="8">
        <f>+'Base original'!G217</f>
        <v>28.91</v>
      </c>
      <c r="H216" s="5">
        <f>+'Base original'!J217/'Base original'!$H217*'Base original'!I217</f>
        <v>14.034345365906363</v>
      </c>
      <c r="I216" s="5">
        <f>+'Base original'!L217/'Base original'!$H217*'Base original'!K217</f>
        <v>1.9709810170742801</v>
      </c>
      <c r="J216" s="5">
        <f>+'Base original'!N217/'Base original'!$H217*'Base original'!M217</f>
        <v>3.3788567029939642</v>
      </c>
      <c r="K216" s="8">
        <f>+'Base original'!P217/'Base original'!$H217*'Base original'!O217</f>
        <v>9.5264324974003696</v>
      </c>
      <c r="L216" s="8">
        <f>+'Base original'!Q217</f>
        <v>15.8</v>
      </c>
      <c r="M216" s="5">
        <f>+'Base original'!T217/'Base original'!$R217*'Base original'!S217</f>
        <v>0.33699024609284445</v>
      </c>
      <c r="N216" s="5">
        <f>+'Base original'!V217/'Base original'!$R217*'Base original'!U217</f>
        <v>6.5368591186955012</v>
      </c>
      <c r="O216" s="8">
        <f>+'Base original'!X217/'Base original'!$R217*'Base original'!W217</f>
        <v>8.9287956186039121</v>
      </c>
      <c r="P216" s="8">
        <f>+'Base original'!Y217</f>
        <v>6.9</v>
      </c>
      <c r="Q216" s="5">
        <f>+'Base original'!AB217/'Base original'!$Z217*'Base original'!AA217</f>
        <v>4.5545321876174549</v>
      </c>
      <c r="R216" s="8">
        <f>+'Base original'!AD217/'Base original'!$Z217*'Base original'!AC217</f>
        <v>2.3415541039698278</v>
      </c>
      <c r="S216" s="9">
        <f>+'Base original'!AE217</f>
        <v>4.2</v>
      </c>
      <c r="T216" s="5">
        <f>+('Base original'!AH217/'Base original'!AH205*100-100)*'Base original'!AH205/'Base original'!$AO205</f>
        <v>-3.5676167444861822</v>
      </c>
      <c r="U216" s="5">
        <f>+('Base original'!AI217/'Base original'!AI205*100-100)*'Base original'!AI205/'Base original'!$AO205</f>
        <v>-8.8702133815168747</v>
      </c>
      <c r="V216" s="5">
        <f>+('Base original'!AJ217/'Base original'!AJ205*100-100)*'Base original'!AJ205/'Base original'!$AO205</f>
        <v>-3.7656521889649084</v>
      </c>
      <c r="W216" s="5">
        <f>+('Base original'!AK217/'Base original'!AK205*100-100)*'Base original'!AK205/'Base original'!$AO205</f>
        <v>-5.1045611925519792</v>
      </c>
      <c r="X216" s="5">
        <f>+('Base original'!AL217/'Base original'!AL205*100-100)*'Base original'!AL205/'Base original'!$AO205</f>
        <v>-3.6148854552820353</v>
      </c>
      <c r="Y216" s="5">
        <f>+('Base original'!AM217/'Base original'!AM205*100-100)*'Base original'!AM205/'Base original'!$AO205</f>
        <v>-3.1516875197489331</v>
      </c>
      <c r="Z216" s="5">
        <f>+('Base original'!AN217/'Base original'!AN205*100-100)*'Base original'!AN205/'Base original'!$AO205</f>
        <v>-0.46319793553310262</v>
      </c>
      <c r="AA216" s="8">
        <f>+('Base original'!AO217/'Base original'!AO205*100-100)*'Base original'!AO205/'Base original'!$AO205</f>
        <v>-16.052715581285099</v>
      </c>
      <c r="AB216" s="5">
        <f>+('Base original'!AO217/'Base original'!AO205*100-100)*'Base original'!AO205/'Base original'!$BA205</f>
        <v>-5.9832944994876316</v>
      </c>
      <c r="AC216" s="5">
        <f>+('Base original'!AP217/'Base original'!AP205*100-100)*'Base original'!AP205/'Base original'!$BA205</f>
        <v>14.174660128013182</v>
      </c>
      <c r="AD216" s="5">
        <f>+('Base original'!AQ217/'Base original'!AQ205*100-100)*'Base original'!AQ205/'Base original'!$BA205</f>
        <v>9.3901037715186249</v>
      </c>
      <c r="AE216" s="5">
        <f>+('Base original'!AR217/'Base original'!AR205*100-100)*'Base original'!AR205/'Base original'!$BA205</f>
        <v>8.6341283161190585</v>
      </c>
      <c r="AF216" s="5">
        <f>+('Base original'!AS217/'Base original'!AS205*100-100)*'Base original'!AS205/'Base original'!$BA205</f>
        <v>0.75597545539956268</v>
      </c>
      <c r="AG216" s="5">
        <f>+('Base original'!AT217/'Base original'!AT205*100-100)*'Base original'!AT205/'Base original'!$BA205</f>
        <v>4.6859280778849328</v>
      </c>
      <c r="AH216" s="5">
        <f>+('Base original'!AU217/'Base original'!AU205*100-100)*'Base original'!AU205/'Base original'!$BA205</f>
        <v>9.8628278609657477E-2</v>
      </c>
      <c r="AI216" s="5">
        <f>+('Base original'!AV217/'Base original'!AV205*100-100)*'Base original'!AV205/'Base original'!$BA205</f>
        <v>-0.4846617382252752</v>
      </c>
      <c r="AJ216" s="5">
        <f>+('Base original'!AW217/'Base original'!AW205*100-100)*'Base original'!AW205/'Base original'!$BA205</f>
        <v>2.203169080392938</v>
      </c>
      <c r="AK216" s="5">
        <f>+('Base original'!AX217/'Base original'!AX205*100-100)*'Base original'!AX205/'Base original'!$BA205</f>
        <v>0.25499759745922179</v>
      </c>
      <c r="AL216" s="5">
        <f>+('Base original'!AY217/'Base original'!AY205*100-100)*'Base original'!AY205/'Base original'!$BA205</f>
        <v>2.1363074869234384</v>
      </c>
      <c r="AM216" s="5">
        <f>+('Base original'!AZ217/'Base original'!AZ205*100-100)*'Base original'!AZ205/'Base original'!$BA205</f>
        <v>6.3443077614619425E-3</v>
      </c>
      <c r="AN216" s="5">
        <f>+(('Base original'!AW217-'Base original'!AY217)/('Base original'!AW205-'Base original'!AY205)*100-100)*(('Base original'!AW205-'Base original'!AY205)/'Base original'!BA205)</f>
        <v>6.6861593469498562E-2</v>
      </c>
      <c r="AO216" s="5">
        <f>+(('Base original'!AX217-'Base original'!AZ217)/('Base original'!AX205-'Base original'!AZ205)*100-100)*(('Base original'!AX205-'Base original'!AZ205)/'Base original'!BA205)</f>
        <v>0.24865328969775999</v>
      </c>
      <c r="AP216" s="8">
        <f>+('Base original'!BA217/'Base original'!BA205*100-100)*'Base original'!BA205/'Base original'!$BA205</f>
        <v>8.0222187734674009</v>
      </c>
      <c r="AQ216" s="5">
        <f>+('Base original'!BA217/'Base original'!BA205*100-100)*'Base original'!BA205/'Base original'!$BL205</f>
        <v>4.6062010195765302</v>
      </c>
      <c r="AR216" s="5">
        <f>+('Base original'!BB217/'Base original'!BB205*100-100)*'Base original'!BB205/'Base original'!$BL205</f>
        <v>-0.35234357343831318</v>
      </c>
      <c r="AS216" s="5">
        <f>+('Base original'!BC217/'Base original'!BC205*100-100)*'Base original'!BC205/'Base original'!$BL205</f>
        <v>-1.3090695849179672</v>
      </c>
      <c r="AT216" s="5">
        <f>+('Base original'!BD217/'Base original'!BD205*100-100)*'Base original'!BD205/'Base original'!$BL205</f>
        <v>1.4956742636869145</v>
      </c>
      <c r="AU216" s="5">
        <f>+('Base original'!BE217/'Base original'!BE205*100-100)*'Base original'!BE205/'Base original'!$BL205</f>
        <v>-4.1284779417665174E-3</v>
      </c>
      <c r="AV216" s="5">
        <f>+('Base original'!BF217/'Base original'!BF205*100-100)*'Base original'!BF205/'Base original'!$BL205</f>
        <v>9.9961095415850396E-2</v>
      </c>
      <c r="AW216" s="5">
        <f>+('Base original'!BG217/'Base original'!BG205*100-100)*'Base original'!BG205/'Base original'!$BL205</f>
        <v>1.443219612855249</v>
      </c>
      <c r="AX216" s="5">
        <f>+('Base original'!BH217/'Base original'!BH205*100-100)*'Base original'!BH205/'Base original'!$BL205</f>
        <v>-0.51861499769009167</v>
      </c>
      <c r="AY216" s="5">
        <f>+('Base original'!BI217/'Base original'!BI205*100-100)*'Base original'!BI205/'Base original'!$BL205</f>
        <v>-0.27635508433872452</v>
      </c>
      <c r="AZ216" s="5">
        <f>+('Base original'!BJ217/'Base original'!BJ205*100-100)*'Base original'!BJ205/'Base original'!$BL205</f>
        <v>0.61982052694439671</v>
      </c>
      <c r="BA216" s="5">
        <f>+('Base original'!BK217/'Base original'!BK205*100-100)*'Base original'!BK205/'Base original'!$BL205</f>
        <v>-9.736887762317778E-2</v>
      </c>
      <c r="BB216" s="5">
        <f>+(('Base original'!BH217-'Base original'!BJ217)/('Base original'!BH205-'Base original'!BJ205)*100-100)*('Base original'!BH205-'Base original'!BJ205)/'Base original'!$BL205</f>
        <v>-1.1384355246344897</v>
      </c>
      <c r="BC216" s="5">
        <f>+(('Base original'!BI217-'Base original'!BK217)/('Base original'!BI205-'Base original'!BK205)*100-100)*('Base original'!BI205-'Base original'!BK205)/'Base original'!$BL205</f>
        <v>-0.17898620671554683</v>
      </c>
      <c r="BD216" s="8">
        <f>+('Base original'!BL217/'Base original'!BL205*100-100)*'Base original'!BL205/'Base original'!$BL205</f>
        <v>4.6620926238867639</v>
      </c>
    </row>
    <row r="217" spans="1:56" x14ac:dyDescent="0.25">
      <c r="A217" s="17">
        <v>45108</v>
      </c>
      <c r="B217" s="5">
        <f>+'Base original'!B218/'Base original'!B206*100-100</f>
        <v>-0.56293028918720722</v>
      </c>
      <c r="C217" s="5">
        <f>+'Base original'!C218/'Base original'!C206*100-100</f>
        <v>5.900403067300303</v>
      </c>
      <c r="D217" s="5">
        <f>+'Base original'!D218/'Base original'!D206*100-100</f>
        <v>9.8726939401114322</v>
      </c>
      <c r="E217" s="5">
        <f>+'Base original'!E218/'Base original'!E206*100-100</f>
        <v>3.9229940470971485</v>
      </c>
      <c r="F217" s="8">
        <f>+'Base original'!F218/'Base original'!F206*100-100</f>
        <v>3.5052447176689299</v>
      </c>
      <c r="G217" s="8">
        <f>+'Base original'!G218</f>
        <v>29.1</v>
      </c>
      <c r="H217" s="5">
        <f>+'Base original'!J218/'Base original'!$H218*'Base original'!I218</f>
        <v>14.801110947770756</v>
      </c>
      <c r="I217" s="5">
        <f>+'Base original'!L218/'Base original'!$H218*'Base original'!K218</f>
        <v>1.9463424407249512</v>
      </c>
      <c r="J217" s="5">
        <f>+'Base original'!N218/'Base original'!$H218*'Base original'!M218</f>
        <v>3.3371140559044044</v>
      </c>
      <c r="K217" s="8">
        <f>+'Base original'!P218/'Base original'!$H218*'Base original'!O218</f>
        <v>9.0150904088875823</v>
      </c>
      <c r="L217" s="8">
        <f>+'Base original'!Q218</f>
        <v>15.75</v>
      </c>
      <c r="M217" s="5">
        <f>+'Base original'!T218/'Base original'!$R218*'Base original'!S218</f>
        <v>0.43594024983468155</v>
      </c>
      <c r="N217" s="5">
        <f>+'Base original'!V218/'Base original'!$R218*'Base original'!U218</f>
        <v>5.7098736332919664</v>
      </c>
      <c r="O217" s="8">
        <f>+'Base original'!X218/'Base original'!$R218*'Base original'!W218</f>
        <v>9.6012083193680748</v>
      </c>
      <c r="P217" s="8">
        <f>+'Base original'!Y218</f>
        <v>6.82</v>
      </c>
      <c r="Q217" s="5">
        <f>+'Base original'!AB218/'Base original'!$Z218*'Base original'!AA218</f>
        <v>4.6598012175019985</v>
      </c>
      <c r="R217" s="8">
        <f>+'Base original'!AD218/'Base original'!$Z218*'Base original'!AC218</f>
        <v>2.1650968615866697</v>
      </c>
      <c r="S217" s="9">
        <f>+'Base original'!AE218</f>
        <v>4.24</v>
      </c>
      <c r="T217" s="5">
        <f>+('Base original'!AH218/'Base original'!AH206*100-100)*'Base original'!AH206/'Base original'!$AO206</f>
        <v>-3.3775873480469851</v>
      </c>
      <c r="U217" s="5">
        <f>+('Base original'!AI218/'Base original'!AI206*100-100)*'Base original'!AI206/'Base original'!$AO206</f>
        <v>-7.6526031288386962</v>
      </c>
      <c r="V217" s="5">
        <f>+('Base original'!AJ218/'Base original'!AJ206*100-100)*'Base original'!AJ206/'Base original'!$AO206</f>
        <v>-3.1098010768805167</v>
      </c>
      <c r="W217" s="5">
        <f>+('Base original'!AK218/'Base original'!AK206*100-100)*'Base original'!AK206/'Base original'!$AO206</f>
        <v>-4.5428020519581747</v>
      </c>
      <c r="X217" s="5">
        <f>+('Base original'!AL218/'Base original'!AL206*100-100)*'Base original'!AL206/'Base original'!$AO206</f>
        <v>-2.9108841985385245</v>
      </c>
      <c r="Y217" s="5">
        <f>+('Base original'!AM218/'Base original'!AM206*100-100)*'Base original'!AM206/'Base original'!$AO206</f>
        <v>-2.7945121735839713</v>
      </c>
      <c r="Z217" s="5">
        <f>+('Base original'!AN218/'Base original'!AN206*100-100)*'Base original'!AN206/'Base original'!$AO206</f>
        <v>-0.11637202495455258</v>
      </c>
      <c r="AA217" s="8">
        <f>+('Base original'!AO218/'Base original'!AO206*100-100)*'Base original'!AO206/'Base original'!$AO206</f>
        <v>-13.941074675424204</v>
      </c>
      <c r="AB217" s="5">
        <f>+('Base original'!AO218/'Base original'!AO206*100-100)*'Base original'!AO206/'Base original'!$BA206</f>
        <v>-4.98264735297799</v>
      </c>
      <c r="AC217" s="5">
        <f>+('Base original'!AP218/'Base original'!AP206*100-100)*'Base original'!AP206/'Base original'!$BA206</f>
        <v>12.720289719471188</v>
      </c>
      <c r="AD217" s="5">
        <f>+('Base original'!AQ218/'Base original'!AQ206*100-100)*'Base original'!AQ206/'Base original'!$BA206</f>
        <v>8.5777765690615624</v>
      </c>
      <c r="AE217" s="5">
        <f>+('Base original'!AR218/'Base original'!AR206*100-100)*'Base original'!AR206/'Base original'!$BA206</f>
        <v>8.7395571640343341</v>
      </c>
      <c r="AF217" s="5">
        <f>+('Base original'!AS218/'Base original'!AS206*100-100)*'Base original'!AS206/'Base original'!$BA206</f>
        <v>-0.16178059497277206</v>
      </c>
      <c r="AG217" s="5">
        <f>+('Base original'!AT218/'Base original'!AT206*100-100)*'Base original'!AT206/'Base original'!$BA206</f>
        <v>4.2156061280177557</v>
      </c>
      <c r="AH217" s="5">
        <f>+('Base original'!AU218/'Base original'!AU206*100-100)*'Base original'!AU206/'Base original'!$BA206</f>
        <v>-7.3092977608091164E-2</v>
      </c>
      <c r="AI217" s="5">
        <f>+('Base original'!AV218/'Base original'!AV206*100-100)*'Base original'!AV206/'Base original'!$BA206</f>
        <v>-0.49184637346725246</v>
      </c>
      <c r="AJ217" s="5">
        <f>+('Base original'!AW218/'Base original'!AW206*100-100)*'Base original'!AW206/'Base original'!$BA206</f>
        <v>1.9347018591156038</v>
      </c>
      <c r="AK217" s="5">
        <f>+('Base original'!AX218/'Base original'!AX206*100-100)*'Base original'!AX206/'Base original'!$BA206</f>
        <v>0.20687335421697398</v>
      </c>
      <c r="AL217" s="5">
        <f>+('Base original'!AY218/'Base original'!AY206*100-100)*'Base original'!AY206/'Base original'!$BA206</f>
        <v>1.9793954531667746</v>
      </c>
      <c r="AM217" s="5">
        <f>+('Base original'!AZ218/'Base original'!AZ206*100-100)*'Base original'!AZ206/'Base original'!$BA206</f>
        <v>4.6373006418893708E-4</v>
      </c>
      <c r="AN217" s="5">
        <f>+(('Base original'!AW218-'Base original'!AY218)/('Base original'!AW206-'Base original'!AY206)*100-100)*(('Base original'!AW206-'Base original'!AY206)/'Base original'!BA206)</f>
        <v>-4.4693594051171702E-2</v>
      </c>
      <c r="AO217" s="5">
        <f>+(('Base original'!AX218-'Base original'!AZ218)/('Base original'!AX206-'Base original'!AZ206)*100-100)*(('Base original'!AX206-'Base original'!AZ206)/'Base original'!BA206)</f>
        <v>0.20640962415278491</v>
      </c>
      <c r="AP217" s="8">
        <f>+('Base original'!BA218/'Base original'!BA206*100-100)*'Base original'!BA206/'Base original'!$BA206</f>
        <v>7.4075120231276239</v>
      </c>
      <c r="AQ217" s="5">
        <f>+('Base original'!BA218/'Base original'!BA206*100-100)*'Base original'!BA206/'Base original'!$BL206</f>
        <v>4.1991357224467203</v>
      </c>
      <c r="AR217" s="5">
        <f>+('Base original'!BB218/'Base original'!BB206*100-100)*'Base original'!BB206/'Base original'!$BL206</f>
        <v>-1.578316924153929</v>
      </c>
      <c r="AS217" s="5">
        <f>+('Base original'!BC218/'Base original'!BC206*100-100)*'Base original'!BC206/'Base original'!$BL206</f>
        <v>-1.6372648288664129</v>
      </c>
      <c r="AT217" s="5">
        <f>+('Base original'!BD218/'Base original'!BD206*100-100)*'Base original'!BD206/'Base original'!$BL206</f>
        <v>1.4300373514975242</v>
      </c>
      <c r="AU217" s="5">
        <f>+('Base original'!BE218/'Base original'!BE206*100-100)*'Base original'!BE206/'Base original'!$BL206</f>
        <v>-4.2003505802701143E-3</v>
      </c>
      <c r="AV217" s="5">
        <f>+('Base original'!BF218/'Base original'!BF206*100-100)*'Base original'!BF206/'Base original'!$BL206</f>
        <v>0.14553497931892451</v>
      </c>
      <c r="AW217" s="5">
        <f>+('Base original'!BG218/'Base original'!BG206*100-100)*'Base original'!BG206/'Base original'!$BL206</f>
        <v>1.3123871536210221</v>
      </c>
      <c r="AX217" s="5">
        <f>+('Base original'!BH218/'Base original'!BH206*100-100)*'Base original'!BH206/'Base original'!$BL206</f>
        <v>-0.36708810353271193</v>
      </c>
      <c r="AY217" s="5">
        <f>+('Base original'!BI218/'Base original'!BI206*100-100)*'Base original'!BI206/'Base original'!$BL206</f>
        <v>-0.24621033201368572</v>
      </c>
      <c r="AZ217" s="5">
        <f>+('Base original'!BJ218/'Base original'!BJ206*100-100)*'Base original'!BJ206/'Base original'!$BL206</f>
        <v>0.3205688976990132</v>
      </c>
      <c r="BA217" s="5">
        <f>+('Base original'!BK218/'Base original'!BK206*100-100)*'Base original'!BK206/'Base original'!$BL206</f>
        <v>-8.7242658341072227E-2</v>
      </c>
      <c r="BB217" s="5">
        <f>+(('Base original'!BH218-'Base original'!BJ218)/('Base original'!BH206-'Base original'!BJ206)*100-100)*('Base original'!BH206-'Base original'!BJ206)/'Base original'!$BL206</f>
        <v>-0.6876570012317248</v>
      </c>
      <c r="BC217" s="5">
        <f>+(('Base original'!BI218-'Base original'!BK218)/('Base original'!BI206-'Base original'!BK206)*100-100)*('Base original'!BI206-'Base original'!BK206)/'Base original'!$BL206</f>
        <v>-0.15896767367261339</v>
      </c>
      <c r="BD217" s="8">
        <f>+('Base original'!BL218/'Base original'!BL206*100-100)*'Base original'!BL206/'Base original'!$BL206</f>
        <v>3.02068842837906</v>
      </c>
    </row>
    <row r="218" spans="1:56" x14ac:dyDescent="0.25">
      <c r="A218" s="17">
        <v>45139</v>
      </c>
      <c r="B218" s="5">
        <f>+'Base original'!B219/'Base original'!B207*100-100</f>
        <v>-0.99468060823176074</v>
      </c>
      <c r="C218" s="5">
        <f>+'Base original'!C219/'Base original'!C207*100-100</f>
        <v>5.7068110616769019</v>
      </c>
      <c r="D218" s="5">
        <f>+'Base original'!D219/'Base original'!D207*100-100</f>
        <v>8.9319434928199541</v>
      </c>
      <c r="E218" s="5">
        <f>+'Base original'!E219/'Base original'!E207*100-100</f>
        <v>9.2070763079598521</v>
      </c>
      <c r="F218" s="8">
        <f>+'Base original'!F219/'Base original'!F207*100-100</f>
        <v>3.2572358352178128</v>
      </c>
      <c r="G218" s="8">
        <f>+'Base original'!G219</f>
        <v>28.48</v>
      </c>
      <c r="H218" s="5">
        <f>+'Base original'!J219/'Base original'!$H219*'Base original'!I219</f>
        <v>14.19996387661754</v>
      </c>
      <c r="I218" s="5">
        <f>+'Base original'!L219/'Base original'!$H219*'Base original'!K219</f>
        <v>1.8905853629930804</v>
      </c>
      <c r="J218" s="5">
        <f>+'Base original'!N219/'Base original'!$H219*'Base original'!M219</f>
        <v>3.7686032292114624</v>
      </c>
      <c r="K218" s="8">
        <f>+'Base original'!P219/'Base original'!$H219*'Base original'!O219</f>
        <v>8.6232999726337987</v>
      </c>
      <c r="L218" s="8">
        <f>+'Base original'!Q219</f>
        <v>14.39</v>
      </c>
      <c r="M218" s="5">
        <f>+'Base original'!T219/'Base original'!$R219*'Base original'!S219</f>
        <v>0.43123308981386371</v>
      </c>
      <c r="N218" s="5">
        <f>+'Base original'!V219/'Base original'!$R219*'Base original'!U219</f>
        <v>5.5858277947041914</v>
      </c>
      <c r="O218" s="8">
        <f>+'Base original'!X219/'Base original'!$R219*'Base original'!W219</f>
        <v>8.3703832946457677</v>
      </c>
      <c r="P218" s="8">
        <f>+'Base original'!Y219</f>
        <v>6.91</v>
      </c>
      <c r="Q218" s="5">
        <f>+'Base original'!AB219/'Base original'!$Z219*'Base original'!AA219</f>
        <v>4.6431417619601021</v>
      </c>
      <c r="R218" s="8">
        <f>+'Base original'!AD219/'Base original'!$Z219*'Base original'!AC219</f>
        <v>2.2711415308160028</v>
      </c>
      <c r="S218" s="9">
        <f>+'Base original'!AE219</f>
        <v>4.22</v>
      </c>
      <c r="T218" s="5">
        <f>+('Base original'!AH219/'Base original'!AH207*100-100)*'Base original'!AH207/'Base original'!$AO207</f>
        <v>-3.2822872992584911</v>
      </c>
      <c r="U218" s="5">
        <f>+('Base original'!AI219/'Base original'!AI207*100-100)*'Base original'!AI207/'Base original'!$AO207</f>
        <v>-5.1553230657698226</v>
      </c>
      <c r="V218" s="5">
        <f>+('Base original'!AJ219/'Base original'!AJ207*100-100)*'Base original'!AJ207/'Base original'!$AO207</f>
        <v>-1.6469875220743637</v>
      </c>
      <c r="W218" s="5">
        <f>+('Base original'!AK219/'Base original'!AK207*100-100)*'Base original'!AK207/'Base original'!$AO207</f>
        <v>-3.5083355436954511</v>
      </c>
      <c r="X218" s="5">
        <f>+('Base original'!AL219/'Base original'!AL207*100-100)*'Base original'!AL207/'Base original'!$AO207</f>
        <v>-2.4420787921081368</v>
      </c>
      <c r="Y218" s="5">
        <f>+('Base original'!AM219/'Base original'!AM207*100-100)*'Base original'!AM207/'Base original'!$AO207</f>
        <v>-2.6331815300653894</v>
      </c>
      <c r="Z218" s="5">
        <f>+('Base original'!AN219/'Base original'!AN207*100-100)*'Base original'!AN207/'Base original'!$AO207</f>
        <v>0.19110273795725025</v>
      </c>
      <c r="AA218" s="8">
        <f>+('Base original'!AO219/'Base original'!AO207*100-100)*'Base original'!AO207/'Base original'!$AO207</f>
        <v>-10.879689157136454</v>
      </c>
      <c r="AB218" s="5">
        <f>+('Base original'!AO219/'Base original'!AO207*100-100)*'Base original'!AO207/'Base original'!$BA207</f>
        <v>-3.7256221183578266</v>
      </c>
      <c r="AC218" s="5">
        <f>+('Base original'!AP219/'Base original'!AP207*100-100)*'Base original'!AP207/'Base original'!$BA207</f>
        <v>10.486233495908644</v>
      </c>
      <c r="AD218" s="5">
        <f>+('Base original'!AQ219/'Base original'!AQ207*100-100)*'Base original'!AQ207/'Base original'!$BA207</f>
        <v>7.0772177504403775</v>
      </c>
      <c r="AE218" s="5">
        <f>+('Base original'!AR219/'Base original'!AR207*100-100)*'Base original'!AR207/'Base original'!$BA207</f>
        <v>7.8616163561555323</v>
      </c>
      <c r="AF218" s="5">
        <f>+('Base original'!AS219/'Base original'!AS207*100-100)*'Base original'!AS207/'Base original'!$BA207</f>
        <v>-0.78439860571515452</v>
      </c>
      <c r="AG218" s="5">
        <f>+('Base original'!AT219/'Base original'!AT207*100-100)*'Base original'!AT207/'Base original'!$BA207</f>
        <v>3.6206362998560264</v>
      </c>
      <c r="AH218" s="5">
        <f>+('Base original'!AU219/'Base original'!AU207*100-100)*'Base original'!AU207/'Base original'!$BA207</f>
        <v>-0.21162055438773586</v>
      </c>
      <c r="AI218" s="5">
        <f>+('Base original'!AV219/'Base original'!AV207*100-100)*'Base original'!AV207/'Base original'!$BA207</f>
        <v>-0.50362055416350082</v>
      </c>
      <c r="AJ218" s="5">
        <f>+('Base original'!AW219/'Base original'!AW207*100-100)*'Base original'!AW207/'Base original'!$BA207</f>
        <v>1.1031203378207413</v>
      </c>
      <c r="AK218" s="5">
        <f>+('Base original'!AX219/'Base original'!AX207*100-100)*'Base original'!AX207/'Base original'!$BA207</f>
        <v>0.15309426187121986</v>
      </c>
      <c r="AL218" s="5">
        <f>+('Base original'!AY219/'Base original'!AY207*100-100)*'Base original'!AY207/'Base original'!$BA207</f>
        <v>1.3030379579528593</v>
      </c>
      <c r="AM218" s="5">
        <f>+('Base original'!AZ219/'Base original'!AZ207*100-100)*'Base original'!AZ207/'Base original'!$BA207</f>
        <v>-5.9369874800396143E-3</v>
      </c>
      <c r="AN218" s="5">
        <f>+(('Base original'!AW219-'Base original'!AY219)/('Base original'!AW207-'Base original'!AY207)*100-100)*(('Base original'!AW207-'Base original'!AY207)/'Base original'!BA207)</f>
        <v>-0.19991762013211775</v>
      </c>
      <c r="AO218" s="5">
        <f>+(('Base original'!AX219-'Base original'!AZ219)/('Base original'!AX207-'Base original'!AZ207)*100-100)*(('Base original'!AX207-'Base original'!AZ207)/'Base original'!BA207)</f>
        <v>0.15903124935125945</v>
      </c>
      <c r="AP218" s="8">
        <f>+('Base original'!BA219/'Base original'!BA207*100-100)*'Base original'!BA207/'Base original'!$BA207</f>
        <v>6.2161044526063591</v>
      </c>
      <c r="AQ218" s="5">
        <f>+('Base original'!BA219/'Base original'!BA207*100-100)*'Base original'!BA207/'Base original'!$BL207</f>
        <v>3.5400480995716617</v>
      </c>
      <c r="AR218" s="5">
        <f>+('Base original'!BB219/'Base original'!BB207*100-100)*'Base original'!BB207/'Base original'!$BL207</f>
        <v>-1.070670834831652</v>
      </c>
      <c r="AS218" s="5">
        <f>+('Base original'!BC219/'Base original'!BC207*100-100)*'Base original'!BC207/'Base original'!$BL207</f>
        <v>-0.60099686401983898</v>
      </c>
      <c r="AT218" s="5">
        <f>+('Base original'!BD219/'Base original'!BD207*100-100)*'Base original'!BD207/'Base original'!$BL207</f>
        <v>1.7988871951238945</v>
      </c>
      <c r="AU218" s="5">
        <f>+('Base original'!BE219/'Base original'!BE207*100-100)*'Base original'!BE207/'Base original'!$BL207</f>
        <v>-4.5012211261535621E-3</v>
      </c>
      <c r="AV218" s="5">
        <f>+('Base original'!BF219/'Base original'!BF207*100-100)*'Base original'!BF207/'Base original'!$BL207</f>
        <v>0.2131195151630528</v>
      </c>
      <c r="AW218" s="5">
        <f>+('Base original'!BG219/'Base original'!BG207*100-100)*'Base original'!BG207/'Base original'!$BL207</f>
        <v>1.2390441289591683</v>
      </c>
      <c r="AX218" s="5">
        <f>+('Base original'!BH219/'Base original'!BH207*100-100)*'Base original'!BH207/'Base original'!$BL207</f>
        <v>-0.33105512142688082</v>
      </c>
      <c r="AY218" s="5">
        <f>+('Base original'!BI219/'Base original'!BI207*100-100)*'Base original'!BI207/'Base original'!$BL207</f>
        <v>-0.21366492814371546</v>
      </c>
      <c r="AZ218" s="5">
        <f>+('Base original'!BJ219/'Base original'!BJ207*100-100)*'Base original'!BJ207/'Base original'!$BL207</f>
        <v>0.14801853877797277</v>
      </c>
      <c r="BA218" s="5">
        <f>+('Base original'!BK219/'Base original'!BK207*100-100)*'Base original'!BK207/'Base original'!$BL207</f>
        <v>-7.0263760017331298E-2</v>
      </c>
      <c r="BB218" s="5">
        <f>+(('Base original'!BH219-'Base original'!BJ219)/('Base original'!BH207-'Base original'!BJ207)*100-100)*('Base original'!BH207-'Base original'!BJ207)/'Base original'!$BL207</f>
        <v>-0.4790736602048527</v>
      </c>
      <c r="BC218" s="5">
        <f>+(('Base original'!BI219-'Base original'!BK219)/('Base original'!BI207-'Base original'!BK207)*100-100)*('Base original'!BI207-'Base original'!BK207)/'Base original'!$BL207</f>
        <v>-0.14340116812638423</v>
      </c>
      <c r="BD218" s="8">
        <f>+('Base original'!BL219/'Base original'!BL207*100-100)*'Base original'!BL207/'Base original'!$BL207</f>
        <v>4.4924551905090908</v>
      </c>
    </row>
    <row r="219" spans="1:56" x14ac:dyDescent="0.25">
      <c r="B219" s="79"/>
      <c r="C219" s="79"/>
      <c r="D219" s="79"/>
      <c r="E219" s="79"/>
      <c r="F219" s="79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80"/>
      <c r="AR219" s="5"/>
      <c r="AS219" s="80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</sheetData>
  <mergeCells count="18">
    <mergeCell ref="G4:S4"/>
    <mergeCell ref="AB4:AO4"/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18"/>
  <sheetViews>
    <sheetView showGridLines="0" zoomScale="85" zoomScaleNormal="85" workbookViewId="0">
      <pane xSplit="1" ySplit="5" topLeftCell="B192" activePane="bottomRight" state="frozen"/>
      <selection pane="topRight" activeCell="B1" sqref="B1"/>
      <selection pane="bottomLeft" activeCell="A6" sqref="A6"/>
      <selection pane="bottomRight" activeCell="A218" sqref="A218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97" t="s">
        <v>106</v>
      </c>
      <c r="C1" s="97"/>
      <c r="D1" s="97"/>
      <c r="E1" s="97"/>
      <c r="F1" s="107"/>
    </row>
    <row r="2" spans="1:9" s="3" customFormat="1" ht="21.75" customHeight="1" x14ac:dyDescent="0.25">
      <c r="A2" s="2"/>
      <c r="B2" s="106" t="s">
        <v>44</v>
      </c>
      <c r="C2" s="106"/>
      <c r="D2" s="106"/>
      <c r="E2" s="106"/>
      <c r="F2" s="111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16" t="s">
        <v>109</v>
      </c>
      <c r="C4" s="117"/>
      <c r="D4" s="117"/>
      <c r="E4" s="117"/>
      <c r="F4" s="118"/>
    </row>
    <row r="5" spans="1:9" ht="15" customHeight="1" x14ac:dyDescent="0.25">
      <c r="A5" s="2"/>
      <c r="B5" s="92" t="s">
        <v>267</v>
      </c>
      <c r="C5" s="93"/>
      <c r="D5" s="93"/>
      <c r="E5" s="93"/>
      <c r="F5" s="94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-0.71691163222996579</v>
      </c>
      <c r="C209" s="5">
        <f>('Base original'!C210/'Base original'!C209*100-100)</f>
        <v>1.4395701216944872</v>
      </c>
      <c r="D209" s="5">
        <f>('Base original'!D210/'Base original'!D209*100-100)</f>
        <v>0.71405518813270419</v>
      </c>
      <c r="E209" s="5">
        <f>('Base original'!E210/'Base original'!E209*100-100)</f>
        <v>-6.545965652536438</v>
      </c>
      <c r="F209" s="9">
        <f>('Base original'!F210/'Base original'!F209*100-100)</f>
        <v>-0.40288103406867037</v>
      </c>
    </row>
    <row r="210" spans="1:6" x14ac:dyDescent="0.25">
      <c r="A210" s="17">
        <v>44896</v>
      </c>
      <c r="B210" s="5">
        <f>('Base original'!B211/'Base original'!B210*100-100)</f>
        <v>0.30677135342097017</v>
      </c>
      <c r="C210" s="5">
        <f>('Base original'!C211/'Base original'!C210*100-100)</f>
        <v>0.24039780773543384</v>
      </c>
      <c r="D210" s="5">
        <f>('Base original'!D211/'Base original'!D210*100-100)</f>
        <v>1.1546527074663118</v>
      </c>
      <c r="E210" s="5">
        <f>('Base original'!E211/'Base original'!E210*100-100)</f>
        <v>-4.1236761583023309</v>
      </c>
      <c r="F210" s="9">
        <f>('Base original'!F211/'Base original'!F210*100-100)</f>
        <v>0.3462070115220115</v>
      </c>
    </row>
    <row r="211" spans="1:6" x14ac:dyDescent="0.25">
      <c r="A211" s="18">
        <v>44927</v>
      </c>
      <c r="B211" s="5">
        <f>('Base original'!B212/'Base original'!B211*100-100)</f>
        <v>-1.9592766671913182</v>
      </c>
      <c r="C211" s="5">
        <f>('Base original'!C212/'Base original'!C211*100-100)</f>
        <v>0.8899933576995096</v>
      </c>
      <c r="D211" s="5">
        <f>('Base original'!D212/'Base original'!D211*100-100)</f>
        <v>0.59514773369271268</v>
      </c>
      <c r="E211" s="5">
        <f>('Base original'!E212/'Base original'!E211*100-100)</f>
        <v>-4.1921193547210009</v>
      </c>
      <c r="F211" s="9">
        <f>('Base original'!F212/'Base original'!F211*100-100)</f>
        <v>-1.0003294921923356</v>
      </c>
    </row>
    <row r="212" spans="1:6" x14ac:dyDescent="0.25">
      <c r="A212" s="17">
        <v>44958</v>
      </c>
      <c r="B212" s="5">
        <f>('Base original'!B213/'Base original'!B212*100-100)</f>
        <v>0.58313306514993712</v>
      </c>
      <c r="C212" s="5">
        <f>('Base original'!C213/'Base original'!C212*100-100)</f>
        <v>0.15019751380280866</v>
      </c>
      <c r="D212" s="5">
        <f>('Base original'!D213/'Base original'!D212*100-100)</f>
        <v>0.71375879965307831</v>
      </c>
      <c r="E212" s="5">
        <f>('Base original'!E213/'Base original'!E212*100-100)</f>
        <v>6.9416790723078918</v>
      </c>
      <c r="F212" s="9">
        <f>('Base original'!F213/'Base original'!F212*100-100)</f>
        <v>0.89187175101841376</v>
      </c>
    </row>
    <row r="213" spans="1:6" x14ac:dyDescent="0.25">
      <c r="A213" s="17">
        <v>44986</v>
      </c>
      <c r="B213" s="5">
        <f>('Base original'!B214/'Base original'!B213*100-100)</f>
        <v>-9.7182501423390022E-2</v>
      </c>
      <c r="C213" s="5">
        <f>('Base original'!C214/'Base original'!C213*100-100)</f>
        <v>0.37845474235147947</v>
      </c>
      <c r="D213" s="5">
        <f>('Base original'!D214/'Base original'!D213*100-100)</f>
        <v>0.44362673364624072</v>
      </c>
      <c r="E213" s="5">
        <f>('Base original'!E214/'Base original'!E213*100-100)</f>
        <v>-0.58058297743588128</v>
      </c>
      <c r="F213" s="9">
        <f>('Base original'!F214/'Base original'!F213*100-100)</f>
        <v>9.6963234011752775E-2</v>
      </c>
    </row>
    <row r="214" spans="1:6" x14ac:dyDescent="0.25">
      <c r="A214" s="17">
        <v>45017</v>
      </c>
      <c r="B214" s="5">
        <f>('Base original'!B215/'Base original'!B214*100-100)</f>
        <v>1.1627708112842186</v>
      </c>
      <c r="C214" s="5">
        <f>('Base original'!C215/'Base original'!C214*100-100)</f>
        <v>0.18518076902856251</v>
      </c>
      <c r="D214" s="5">
        <f>('Base original'!D215/'Base original'!D214*100-100)</f>
        <v>0.82499596243556539</v>
      </c>
      <c r="E214" s="5">
        <f>('Base original'!E215/'Base original'!E214*100-100)</f>
        <v>4.1564847099178337</v>
      </c>
      <c r="F214" s="9">
        <f>('Base original'!F215/'Base original'!F214*100-100)</f>
        <v>1.1178728083539085</v>
      </c>
    </row>
    <row r="215" spans="1:6" x14ac:dyDescent="0.25">
      <c r="A215" s="17">
        <v>45047</v>
      </c>
      <c r="B215" s="5">
        <f>('Base original'!B216/'Base original'!B215*100-100)</f>
        <v>-0.90873722630593079</v>
      </c>
      <c r="C215" s="5">
        <f>('Base original'!C216/'Base original'!C215*100-100)</f>
        <v>0.49633362649163359</v>
      </c>
      <c r="D215" s="5">
        <f>('Base original'!D216/'Base original'!D215*100-100)</f>
        <v>0.69943991339241052</v>
      </c>
      <c r="E215" s="5">
        <f>('Base original'!E216/'Base original'!E215*100-100)</f>
        <v>4.2861276814750653</v>
      </c>
      <c r="F215" s="9">
        <f>('Base original'!F216/'Base original'!F215*100-100)</f>
        <v>8.0345813386060172E-3</v>
      </c>
    </row>
    <row r="216" spans="1:6" x14ac:dyDescent="0.25">
      <c r="A216" s="17">
        <v>45078</v>
      </c>
      <c r="B216" s="5">
        <f>('Base original'!B217/'Base original'!B216*100-100)</f>
        <v>-1.124097498087707</v>
      </c>
      <c r="C216" s="5">
        <f>('Base original'!C217/'Base original'!C216*100-100)</f>
        <v>-1.8660844012103439E-2</v>
      </c>
      <c r="D216" s="5">
        <f>('Base original'!D217/'Base original'!D216*100-100)</f>
        <v>0.42328301849916272</v>
      </c>
      <c r="E216" s="5">
        <f>('Base original'!E217/'Base original'!E216*100-100)</f>
        <v>-4.7330396506367833</v>
      </c>
      <c r="F216" s="9">
        <f>('Base original'!F217/'Base original'!F216*100-100)</f>
        <v>-0.71113632009890182</v>
      </c>
    </row>
    <row r="217" spans="1:6" x14ac:dyDescent="0.25">
      <c r="A217" s="17">
        <v>45108</v>
      </c>
      <c r="B217" s="5">
        <f>('Base original'!B218/'Base original'!B217*100-100)</f>
        <v>0.23174388779810329</v>
      </c>
      <c r="C217" s="5">
        <f>('Base original'!C218/'Base original'!C217*100-100)</f>
        <v>4.5474245483774212E-3</v>
      </c>
      <c r="D217" s="5">
        <f>('Base original'!D218/'Base original'!D217*100-100)</f>
        <v>9.7653274210045993E-2</v>
      </c>
      <c r="E217" s="5">
        <f>('Base original'!E218/'Base original'!E217*100-100)</f>
        <v>6.9055242497730376</v>
      </c>
      <c r="F217" s="9">
        <f>('Base original'!F218/'Base original'!F217*100-100)</f>
        <v>0.51204585906019418</v>
      </c>
    </row>
    <row r="218" spans="1:6" x14ac:dyDescent="0.25">
      <c r="A218" s="17">
        <v>45139</v>
      </c>
      <c r="B218" s="5">
        <f>('Base original'!B219/'Base original'!B218*100-100)</f>
        <v>-7.2674500302326805E-2</v>
      </c>
      <c r="C218" s="5">
        <f>('Base original'!C219/'Base original'!C218*100-100)</f>
        <v>0.74586303161017042</v>
      </c>
      <c r="D218" s="5">
        <f>('Base original'!D219/'Base original'!D218*100-100)</f>
        <v>0.52616410967523564</v>
      </c>
      <c r="E218" s="5">
        <f>('Base original'!E219/'Base original'!E218*100-100)</f>
        <v>2.8616309515714562</v>
      </c>
      <c r="F218" s="9">
        <f>('Base original'!F219/'Base original'!F218*100-100)</f>
        <v>0.35825362599426569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="130" zoomScaleNormal="130" workbookViewId="0"/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2:21" x14ac:dyDescent="0.25">
      <c r="B2" s="22" t="s">
        <v>87</v>
      </c>
      <c r="G2" s="22" t="s">
        <v>117</v>
      </c>
      <c r="L2" s="22" t="s">
        <v>118</v>
      </c>
    </row>
    <row r="3" spans="2:21" ht="15.75" x14ac:dyDescent="0.3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2:21" x14ac:dyDescent="0.25">
      <c r="Q4" s="75"/>
      <c r="R4" s="75"/>
      <c r="S4" s="75"/>
      <c r="T4" s="75"/>
      <c r="U4" s="75"/>
    </row>
    <row r="5" spans="2:21" x14ac:dyDescent="0.25">
      <c r="Q5" s="75"/>
      <c r="R5" s="75"/>
      <c r="S5" s="75"/>
      <c r="T5" s="75"/>
      <c r="U5" s="75"/>
    </row>
    <row r="6" spans="2:21" x14ac:dyDescent="0.25">
      <c r="Q6" s="75"/>
      <c r="R6" s="75"/>
      <c r="S6" s="75"/>
      <c r="T6" s="75"/>
      <c r="U6" s="75"/>
    </row>
    <row r="7" spans="2:21" x14ac:dyDescent="0.25">
      <c r="Q7" s="75"/>
      <c r="R7" s="75"/>
      <c r="S7" s="75"/>
      <c r="T7" s="75"/>
      <c r="U7" s="75"/>
    </row>
    <row r="8" spans="2:21" x14ac:dyDescent="0.25">
      <c r="Q8" s="75"/>
      <c r="R8" s="75"/>
      <c r="S8" s="75"/>
      <c r="T8" s="75"/>
      <c r="U8" s="75"/>
    </row>
    <row r="9" spans="2:21" x14ac:dyDescent="0.25">
      <c r="Q9" s="75"/>
      <c r="R9" s="75"/>
      <c r="S9" s="75"/>
      <c r="T9" s="75"/>
      <c r="U9" s="75"/>
    </row>
    <row r="10" spans="2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20" t="s">
        <v>268</v>
      </c>
      <c r="H17" s="120"/>
      <c r="I17" s="120"/>
      <c r="J17" s="120"/>
      <c r="L17" s="24" t="s">
        <v>84</v>
      </c>
    </row>
    <row r="18" spans="1:20" ht="24" customHeight="1" x14ac:dyDescent="0.25">
      <c r="B18" s="24"/>
      <c r="G18" s="120"/>
      <c r="H18" s="120"/>
      <c r="I18" s="120"/>
      <c r="J18" s="120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9" t="s">
        <v>88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</row>
    <row r="21" spans="1:20" ht="16.5" x14ac:dyDescent="0.3">
      <c r="B21" s="27" t="s">
        <v>181</v>
      </c>
      <c r="G21" s="26"/>
      <c r="H21" s="26"/>
      <c r="I21" s="26"/>
      <c r="J21" s="26"/>
      <c r="L21" s="20" t="s">
        <v>172</v>
      </c>
    </row>
    <row r="22" spans="1:20" ht="16.5" x14ac:dyDescent="0.3">
      <c r="B22" s="27" t="s">
        <v>182</v>
      </c>
      <c r="G22" s="26"/>
      <c r="H22" s="26"/>
      <c r="I22" s="26"/>
      <c r="J22" s="26"/>
      <c r="L22" s="20"/>
    </row>
    <row r="23" spans="1:20" x14ac:dyDescent="0.25">
      <c r="B23" s="121" t="s">
        <v>89</v>
      </c>
      <c r="C23" s="121"/>
      <c r="D23" s="121"/>
      <c r="E23" s="121"/>
      <c r="G23" s="121" t="s">
        <v>90</v>
      </c>
      <c r="H23" s="121"/>
      <c r="I23" s="121"/>
      <c r="J23" s="121"/>
      <c r="L23" s="121" t="s">
        <v>91</v>
      </c>
      <c r="M23" s="121"/>
      <c r="N23" s="121"/>
      <c r="O23" s="121"/>
      <c r="Q23" s="121" t="s">
        <v>92</v>
      </c>
      <c r="R23" s="121"/>
      <c r="S23" s="121"/>
      <c r="T23" s="121"/>
    </row>
    <row r="37" spans="2:20" x14ac:dyDescent="0.25">
      <c r="B37" s="4" t="s">
        <v>95</v>
      </c>
    </row>
    <row r="38" spans="2:20" x14ac:dyDescent="0.25">
      <c r="B38" s="4"/>
    </row>
    <row r="39" spans="2:20" ht="18" x14ac:dyDescent="0.4">
      <c r="B39" s="65" t="s">
        <v>173</v>
      </c>
      <c r="G39" s="25"/>
      <c r="L39" s="25"/>
      <c r="Q39" s="25"/>
    </row>
    <row r="40" spans="2:20" x14ac:dyDescent="0.25">
      <c r="B40" s="121" t="s">
        <v>89</v>
      </c>
      <c r="C40" s="121"/>
      <c r="D40" s="121"/>
      <c r="E40" s="121"/>
      <c r="G40" s="121" t="s">
        <v>90</v>
      </c>
      <c r="H40" s="121"/>
      <c r="I40" s="121"/>
      <c r="J40" s="121"/>
      <c r="L40" s="121" t="s">
        <v>91</v>
      </c>
      <c r="M40" s="121"/>
      <c r="N40" s="121"/>
      <c r="O40" s="121"/>
      <c r="Q40" s="121" t="s">
        <v>92</v>
      </c>
      <c r="R40" s="121"/>
      <c r="S40" s="121"/>
      <c r="T40" s="121"/>
    </row>
    <row r="54" spans="2:17" x14ac:dyDescent="0.25">
      <c r="B54" s="20" t="s">
        <v>95</v>
      </c>
    </row>
    <row r="55" spans="2:17" x14ac:dyDescent="0.25">
      <c r="B55" s="20"/>
    </row>
    <row r="56" spans="2:17" ht="18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21" t="s">
        <v>89</v>
      </c>
      <c r="E58" s="121"/>
      <c r="F58" s="121"/>
      <c r="G58" s="121"/>
      <c r="I58" s="121" t="s">
        <v>134</v>
      </c>
      <c r="J58" s="121"/>
      <c r="K58" s="121"/>
      <c r="L58" s="121"/>
      <c r="N58" s="121" t="s">
        <v>91</v>
      </c>
      <c r="O58" s="121"/>
      <c r="P58" s="121"/>
      <c r="Q58" s="121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6.5" x14ac:dyDescent="0.25">
      <c r="B74" s="72" t="s">
        <v>174</v>
      </c>
    </row>
    <row r="75" spans="2:20" ht="16.5" x14ac:dyDescent="0.35">
      <c r="B75" s="66" t="s">
        <v>175</v>
      </c>
    </row>
    <row r="76" spans="2:20" x14ac:dyDescent="0.25">
      <c r="B76" s="121" t="s">
        <v>93</v>
      </c>
      <c r="C76" s="121"/>
      <c r="D76" s="121"/>
      <c r="E76" s="121"/>
      <c r="G76" s="121" t="s">
        <v>94</v>
      </c>
      <c r="H76" s="121"/>
      <c r="I76" s="121"/>
      <c r="J76" s="121"/>
      <c r="M76" s="71"/>
      <c r="N76" s="71" t="s">
        <v>77</v>
      </c>
      <c r="O76" s="71"/>
      <c r="Q76" s="121" t="s">
        <v>76</v>
      </c>
      <c r="R76" s="121"/>
      <c r="S76" s="121"/>
      <c r="T76" s="121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6.5" x14ac:dyDescent="0.3">
      <c r="B93" s="65" t="s">
        <v>183</v>
      </c>
    </row>
    <row r="94" spans="2:20" ht="16.5" x14ac:dyDescent="0.35">
      <c r="B94" s="66" t="s">
        <v>176</v>
      </c>
    </row>
    <row r="95" spans="2:20" x14ac:dyDescent="0.25">
      <c r="B95" s="121" t="s">
        <v>42</v>
      </c>
      <c r="C95" s="121"/>
      <c r="D95" s="121"/>
      <c r="E95" s="121"/>
      <c r="G95" s="121" t="s">
        <v>96</v>
      </c>
      <c r="H95" s="121"/>
      <c r="I95" s="121"/>
      <c r="J95" s="121"/>
      <c r="L95" s="121" t="s">
        <v>97</v>
      </c>
      <c r="M95" s="121"/>
      <c r="N95" s="121"/>
      <c r="O95" s="121"/>
      <c r="Q95" s="121" t="s">
        <v>45</v>
      </c>
      <c r="R95" s="121"/>
      <c r="S95" s="121"/>
      <c r="T95" s="121"/>
    </row>
    <row r="110" spans="2:2" x14ac:dyDescent="0.25">
      <c r="B110" s="20" t="s">
        <v>268</v>
      </c>
    </row>
    <row r="113" spans="2:17" ht="16.5" x14ac:dyDescent="0.3">
      <c r="B113" s="65" t="s">
        <v>185</v>
      </c>
    </row>
    <row r="114" spans="2:17" ht="16.5" x14ac:dyDescent="0.35">
      <c r="B114" s="66" t="s">
        <v>177</v>
      </c>
    </row>
    <row r="115" spans="2:17" x14ac:dyDescent="0.25">
      <c r="B115" s="121" t="s">
        <v>37</v>
      </c>
      <c r="C115" s="121"/>
      <c r="D115" s="121"/>
      <c r="E115" s="121"/>
      <c r="H115" s="121" t="s">
        <v>38</v>
      </c>
      <c r="I115" s="121"/>
      <c r="J115" s="121"/>
      <c r="K115" s="121"/>
      <c r="N115" s="121" t="s">
        <v>41</v>
      </c>
      <c r="O115" s="121"/>
      <c r="P115" s="121"/>
      <c r="Q115" s="121"/>
    </row>
    <row r="131" spans="2:2" x14ac:dyDescent="0.25">
      <c r="B131" s="20" t="s">
        <v>98</v>
      </c>
    </row>
    <row r="132" spans="2:2" ht="20.25" x14ac:dyDescent="0.4">
      <c r="B132" s="28" t="s">
        <v>99</v>
      </c>
    </row>
  </sheetData>
  <mergeCells count="23"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  <mergeCell ref="A20:T20"/>
    <mergeCell ref="G17:J18"/>
    <mergeCell ref="N58:Q58"/>
    <mergeCell ref="B23:E23"/>
    <mergeCell ref="G23:J23"/>
    <mergeCell ref="L23:O23"/>
    <mergeCell ref="Q23:T2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3" t="s">
        <v>186</v>
      </c>
      <c r="B2" t="s">
        <v>187</v>
      </c>
      <c r="C2" t="s">
        <v>280</v>
      </c>
      <c r="D2">
        <v>25877.188999999998</v>
      </c>
      <c r="E2" s="74">
        <v>45175.625335648147</v>
      </c>
      <c r="F2" t="b">
        <v>1</v>
      </c>
      <c r="G2" s="73" t="s">
        <v>0</v>
      </c>
      <c r="H2" s="73" t="s">
        <v>188</v>
      </c>
      <c r="I2" s="73" t="s">
        <v>281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280</v>
      </c>
      <c r="D3">
        <v>5571.0029999999997</v>
      </c>
      <c r="E3" s="74">
        <v>45175.625335648147</v>
      </c>
      <c r="F3" t="b">
        <v>1</v>
      </c>
      <c r="G3" s="73" t="s">
        <v>1</v>
      </c>
      <c r="H3" s="73" t="s">
        <v>188</v>
      </c>
      <c r="I3" s="73" t="s">
        <v>281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280</v>
      </c>
      <c r="D4">
        <v>9317.4879999999994</v>
      </c>
      <c r="E4" s="74">
        <v>45175.625335648147</v>
      </c>
      <c r="F4" t="b">
        <v>1</v>
      </c>
      <c r="G4" s="73" t="s">
        <v>2</v>
      </c>
      <c r="H4" s="73" t="s">
        <v>188</v>
      </c>
      <c r="I4" s="73" t="s">
        <v>281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280</v>
      </c>
      <c r="D5">
        <v>3905.4259999999999</v>
      </c>
      <c r="E5" s="74">
        <v>45175.625335648147</v>
      </c>
      <c r="F5" t="b">
        <v>1</v>
      </c>
      <c r="G5" s="73" t="s">
        <v>3</v>
      </c>
      <c r="H5" s="73" t="s">
        <v>188</v>
      </c>
      <c r="I5" s="73" t="s">
        <v>281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280</v>
      </c>
      <c r="D6">
        <v>44671.106</v>
      </c>
      <c r="E6" s="74">
        <v>45175.625335648147</v>
      </c>
      <c r="F6" t="b">
        <v>1</v>
      </c>
      <c r="G6" s="73" t="s">
        <v>4</v>
      </c>
      <c r="H6" s="73" t="s">
        <v>188</v>
      </c>
      <c r="I6" s="73" t="s">
        <v>281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280</v>
      </c>
      <c r="D7">
        <v>26.840105511345499</v>
      </c>
      <c r="E7" s="74">
        <v>45175.625335648147</v>
      </c>
      <c r="F7" t="b">
        <v>1</v>
      </c>
      <c r="G7" s="73" t="s">
        <v>5</v>
      </c>
      <c r="H7" s="73" t="s">
        <v>188</v>
      </c>
      <c r="I7" s="73" t="s">
        <v>281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280</v>
      </c>
      <c r="E8" s="74">
        <v>45175.625335648147</v>
      </c>
      <c r="F8" t="b">
        <v>1</v>
      </c>
      <c r="G8" s="73" t="s">
        <v>158</v>
      </c>
      <c r="H8" s="73" t="s">
        <v>188</v>
      </c>
      <c r="I8" s="73" t="s">
        <v>281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280</v>
      </c>
      <c r="E9" s="74">
        <v>45175.625335648147</v>
      </c>
      <c r="F9" t="b">
        <v>1</v>
      </c>
      <c r="G9" s="73" t="s">
        <v>171</v>
      </c>
      <c r="H9" s="73" t="s">
        <v>188</v>
      </c>
      <c r="I9" s="73" t="s">
        <v>281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280</v>
      </c>
      <c r="E10" s="74">
        <v>45175.625335648147</v>
      </c>
      <c r="F10" t="b">
        <v>1</v>
      </c>
      <c r="G10" s="73" t="s">
        <v>168</v>
      </c>
      <c r="H10" s="73" t="s">
        <v>188</v>
      </c>
      <c r="I10" s="73" t="s">
        <v>281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280</v>
      </c>
      <c r="E11" s="74">
        <v>45175.625335648147</v>
      </c>
      <c r="F11" t="b">
        <v>1</v>
      </c>
      <c r="G11" s="73" t="s">
        <v>170</v>
      </c>
      <c r="H11" s="73" t="s">
        <v>188</v>
      </c>
      <c r="I11" s="73" t="s">
        <v>281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280</v>
      </c>
      <c r="E12" s="74">
        <v>45175.625335648147</v>
      </c>
      <c r="F12" t="b">
        <v>1</v>
      </c>
      <c r="G12" s="73" t="s">
        <v>167</v>
      </c>
      <c r="H12" s="73" t="s">
        <v>188</v>
      </c>
      <c r="I12" s="73" t="s">
        <v>281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280</v>
      </c>
      <c r="E13" s="74">
        <v>45175.625347222223</v>
      </c>
      <c r="F13" t="b">
        <v>1</v>
      </c>
      <c r="G13" s="73" t="s">
        <v>120</v>
      </c>
      <c r="H13" s="73" t="s">
        <v>188</v>
      </c>
      <c r="I13" s="73" t="s">
        <v>281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280</v>
      </c>
      <c r="E14" s="74">
        <v>45175.625347222223</v>
      </c>
      <c r="F14" t="b">
        <v>1</v>
      </c>
      <c r="G14" s="73" t="s">
        <v>165</v>
      </c>
      <c r="H14" s="73" t="s">
        <v>188</v>
      </c>
      <c r="I14" s="73" t="s">
        <v>281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280</v>
      </c>
      <c r="E15" s="74">
        <v>45175.625347222223</v>
      </c>
      <c r="F15" t="b">
        <v>1</v>
      </c>
      <c r="G15" s="73" t="s">
        <v>121</v>
      </c>
      <c r="H15" s="73" t="s">
        <v>188</v>
      </c>
      <c r="I15" s="73" t="s">
        <v>281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280</v>
      </c>
      <c r="E16" s="74">
        <v>45175.625347222223</v>
      </c>
      <c r="F16" t="b">
        <v>1</v>
      </c>
      <c r="G16" s="73" t="s">
        <v>166</v>
      </c>
      <c r="H16" s="73" t="s">
        <v>188</v>
      </c>
      <c r="I16" s="73" t="s">
        <v>281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280</v>
      </c>
      <c r="D17">
        <v>10.2731725726366</v>
      </c>
      <c r="E17" s="74">
        <v>45175.625347222223</v>
      </c>
      <c r="F17" t="b">
        <v>1</v>
      </c>
      <c r="G17" s="73" t="s">
        <v>6</v>
      </c>
      <c r="H17" s="73" t="s">
        <v>188</v>
      </c>
      <c r="I17" s="73" t="s">
        <v>281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280</v>
      </c>
      <c r="E18" s="74">
        <v>45175.625347222223</v>
      </c>
      <c r="F18" t="b">
        <v>1</v>
      </c>
      <c r="G18" s="73" t="s">
        <v>156</v>
      </c>
      <c r="H18" s="73" t="s">
        <v>188</v>
      </c>
      <c r="I18" s="73" t="s">
        <v>281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280</v>
      </c>
      <c r="E19" s="74">
        <v>45175.625358796293</v>
      </c>
      <c r="F19" t="b">
        <v>1</v>
      </c>
      <c r="G19" s="73" t="s">
        <v>169</v>
      </c>
      <c r="H19" s="73" t="s">
        <v>188</v>
      </c>
      <c r="I19" s="73" t="s">
        <v>281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280</v>
      </c>
      <c r="E20" s="74">
        <v>45175.625358796293</v>
      </c>
      <c r="F20" t="b">
        <v>1</v>
      </c>
      <c r="G20" s="73" t="s">
        <v>162</v>
      </c>
      <c r="H20" s="73" t="s">
        <v>188</v>
      </c>
      <c r="I20" s="73" t="s">
        <v>281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280</v>
      </c>
      <c r="E21" s="74">
        <v>45175.625358796293</v>
      </c>
      <c r="F21" t="b">
        <v>1</v>
      </c>
      <c r="G21" s="73" t="s">
        <v>122</v>
      </c>
      <c r="H21" s="73" t="s">
        <v>188</v>
      </c>
      <c r="I21" s="73" t="s">
        <v>281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280</v>
      </c>
      <c r="E22" s="74">
        <v>45175.625358796293</v>
      </c>
      <c r="F22" t="b">
        <v>1</v>
      </c>
      <c r="G22" s="73" t="s">
        <v>160</v>
      </c>
      <c r="H22" s="73" t="s">
        <v>188</v>
      </c>
      <c r="I22" s="73" t="s">
        <v>281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280</v>
      </c>
      <c r="E23" s="74">
        <v>45175.625358796293</v>
      </c>
      <c r="F23" t="b">
        <v>1</v>
      </c>
      <c r="G23" s="73" t="s">
        <v>123</v>
      </c>
      <c r="H23" s="73" t="s">
        <v>188</v>
      </c>
      <c r="I23" s="73" t="s">
        <v>281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280</v>
      </c>
      <c r="E24" s="74">
        <v>45175.625358796293</v>
      </c>
      <c r="F24" t="b">
        <v>1</v>
      </c>
      <c r="G24" s="73" t="s">
        <v>161</v>
      </c>
      <c r="H24" s="73" t="s">
        <v>188</v>
      </c>
      <c r="I24" s="73" t="s">
        <v>281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280</v>
      </c>
      <c r="D25">
        <v>5.28923438819597</v>
      </c>
      <c r="E25" s="74">
        <v>45175.625358796293</v>
      </c>
      <c r="F25" t="b">
        <v>1</v>
      </c>
      <c r="G25" s="73" t="s">
        <v>7</v>
      </c>
      <c r="H25" s="73" t="s">
        <v>188</v>
      </c>
      <c r="I25" s="73" t="s">
        <v>281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280</v>
      </c>
      <c r="E26" s="74">
        <v>45175.625358796293</v>
      </c>
      <c r="F26" t="b">
        <v>1</v>
      </c>
      <c r="G26" s="73" t="s">
        <v>157</v>
      </c>
      <c r="H26" s="73" t="s">
        <v>188</v>
      </c>
      <c r="I26" s="73" t="s">
        <v>281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280</v>
      </c>
      <c r="E27" s="74">
        <v>45175.625358796293</v>
      </c>
      <c r="F27" t="b">
        <v>1</v>
      </c>
      <c r="G27" s="73" t="s">
        <v>124</v>
      </c>
      <c r="H27" s="73" t="s">
        <v>188</v>
      </c>
      <c r="I27" s="73" t="s">
        <v>281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280</v>
      </c>
      <c r="E28" s="74">
        <v>45175.625358796293</v>
      </c>
      <c r="F28" t="b">
        <v>1</v>
      </c>
      <c r="G28" s="73" t="s">
        <v>163</v>
      </c>
      <c r="H28" s="73" t="s">
        <v>188</v>
      </c>
      <c r="I28" s="73" t="s">
        <v>281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280</v>
      </c>
      <c r="E29" s="74">
        <v>45175.625358796293</v>
      </c>
      <c r="F29" t="b">
        <v>1</v>
      </c>
      <c r="G29" s="73" t="s">
        <v>125</v>
      </c>
      <c r="H29" s="73" t="s">
        <v>188</v>
      </c>
      <c r="I29" s="73" t="s">
        <v>281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280</v>
      </c>
      <c r="E30" s="74">
        <v>45175.62537037037</v>
      </c>
      <c r="F30" t="b">
        <v>1</v>
      </c>
      <c r="G30" s="73" t="s">
        <v>164</v>
      </c>
      <c r="H30" s="73" t="s">
        <v>188</v>
      </c>
      <c r="I30" s="73" t="s">
        <v>281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280</v>
      </c>
      <c r="D31">
        <v>5.31</v>
      </c>
      <c r="E31" s="74">
        <v>45175.62537037037</v>
      </c>
      <c r="F31" t="b">
        <v>1</v>
      </c>
      <c r="G31" s="73" t="s">
        <v>8</v>
      </c>
      <c r="H31" s="73" t="s">
        <v>188</v>
      </c>
      <c r="I31" s="73" t="s">
        <v>281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280</v>
      </c>
      <c r="E32" s="74">
        <v>45175.62537037037</v>
      </c>
      <c r="F32" t="b">
        <v>1</v>
      </c>
      <c r="G32" s="73" t="s">
        <v>159</v>
      </c>
      <c r="H32" s="73" t="s">
        <v>188</v>
      </c>
      <c r="I32" s="73" t="s">
        <v>281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280</v>
      </c>
      <c r="D33">
        <v>2757.7020000000002</v>
      </c>
      <c r="E33" s="74">
        <v>45175.62537037037</v>
      </c>
      <c r="F33" t="b">
        <v>1</v>
      </c>
      <c r="G33" s="73" t="s">
        <v>13</v>
      </c>
      <c r="H33" s="73" t="s">
        <v>188</v>
      </c>
      <c r="I33" s="73" t="s">
        <v>281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280</v>
      </c>
      <c r="D34">
        <v>1694</v>
      </c>
      <c r="E34" s="74">
        <v>45175.62537037037</v>
      </c>
      <c r="F34" t="b">
        <v>1</v>
      </c>
      <c r="G34" s="73" t="s">
        <v>14</v>
      </c>
      <c r="H34" s="73" t="s">
        <v>188</v>
      </c>
      <c r="I34" s="73" t="s">
        <v>281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280</v>
      </c>
      <c r="D35">
        <v>4523.3099999999995</v>
      </c>
      <c r="E35" s="74">
        <v>45175.62537037037</v>
      </c>
      <c r="F35" t="b">
        <v>1</v>
      </c>
      <c r="G35" s="73" t="s">
        <v>15</v>
      </c>
      <c r="H35" s="73" t="s">
        <v>188</v>
      </c>
      <c r="I35" s="73" t="s">
        <v>281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223</v>
      </c>
      <c r="C36" t="s">
        <v>280</v>
      </c>
      <c r="D36">
        <v>1360.3000000000002</v>
      </c>
      <c r="E36" s="74">
        <v>45175.62537037037</v>
      </c>
      <c r="F36" t="b">
        <v>1</v>
      </c>
      <c r="G36" s="73" t="s">
        <v>16</v>
      </c>
      <c r="H36" s="73" t="s">
        <v>188</v>
      </c>
      <c r="I36" s="73" t="s">
        <v>281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224</v>
      </c>
      <c r="C37" t="s">
        <v>280</v>
      </c>
      <c r="E37" s="74">
        <v>45175.62537037037</v>
      </c>
      <c r="F37" t="b">
        <v>1</v>
      </c>
      <c r="G37" s="73" t="s">
        <v>269</v>
      </c>
      <c r="H37" s="73" t="s">
        <v>188</v>
      </c>
      <c r="I37" s="73" t="s">
        <v>281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225</v>
      </c>
      <c r="C38" t="s">
        <v>280</v>
      </c>
      <c r="E38" s="74">
        <v>45175.62537037037</v>
      </c>
      <c r="F38" t="b">
        <v>1</v>
      </c>
      <c r="G38" s="73" t="s">
        <v>272</v>
      </c>
      <c r="H38" s="73" t="s">
        <v>188</v>
      </c>
      <c r="I38" s="73" t="s">
        <v>281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273</v>
      </c>
      <c r="C39" t="s">
        <v>280</v>
      </c>
      <c r="D39">
        <v>7577.61</v>
      </c>
      <c r="E39" s="74">
        <v>45175.62537037037</v>
      </c>
      <c r="F39" t="b">
        <v>1</v>
      </c>
      <c r="G39" s="73" t="s">
        <v>17</v>
      </c>
      <c r="H39" s="73" t="s">
        <v>188</v>
      </c>
      <c r="I39" s="73" t="s">
        <v>281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274</v>
      </c>
      <c r="C40" t="s">
        <v>280</v>
      </c>
      <c r="D40">
        <v>23131.487499999999</v>
      </c>
      <c r="E40" s="74">
        <v>45175.62537037037</v>
      </c>
      <c r="F40" t="b">
        <v>1</v>
      </c>
      <c r="G40" s="73" t="s">
        <v>18</v>
      </c>
      <c r="H40" s="73" t="s">
        <v>188</v>
      </c>
      <c r="I40" s="73" t="s">
        <v>281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226</v>
      </c>
      <c r="C41" t="s">
        <v>280</v>
      </c>
      <c r="D41">
        <v>2244.9699999999998</v>
      </c>
      <c r="E41" s="74">
        <v>45175.625381944446</v>
      </c>
      <c r="F41" t="b">
        <v>1</v>
      </c>
      <c r="G41" s="73" t="s">
        <v>19</v>
      </c>
      <c r="H41" s="73" t="s">
        <v>188</v>
      </c>
      <c r="I41" s="73" t="s">
        <v>281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227</v>
      </c>
      <c r="C42" t="s">
        <v>280</v>
      </c>
      <c r="D42">
        <v>3330.57</v>
      </c>
      <c r="E42" s="74">
        <v>45175.625381944446</v>
      </c>
      <c r="F42" t="b">
        <v>1</v>
      </c>
      <c r="G42" s="73" t="s">
        <v>20</v>
      </c>
      <c r="H42" s="73" t="s">
        <v>188</v>
      </c>
      <c r="I42" s="73" t="s">
        <v>281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228</v>
      </c>
      <c r="C43" t="s">
        <v>280</v>
      </c>
      <c r="D43">
        <v>110.16</v>
      </c>
      <c r="E43" s="74">
        <v>45175.625381944446</v>
      </c>
      <c r="F43" t="b">
        <v>1</v>
      </c>
      <c r="G43" s="73" t="s">
        <v>21</v>
      </c>
      <c r="H43" s="73" t="s">
        <v>188</v>
      </c>
      <c r="I43" s="73" t="s">
        <v>281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229</v>
      </c>
      <c r="C44" t="s">
        <v>280</v>
      </c>
      <c r="D44">
        <v>3111.66</v>
      </c>
      <c r="E44" s="74">
        <v>45175.625381944446</v>
      </c>
      <c r="F44" t="b">
        <v>1</v>
      </c>
      <c r="G44" s="73" t="s">
        <v>22</v>
      </c>
      <c r="H44" s="73" t="s">
        <v>188</v>
      </c>
      <c r="I44" s="73" t="s">
        <v>281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230</v>
      </c>
      <c r="C45" t="s">
        <v>280</v>
      </c>
      <c r="D45">
        <v>8.4700000000000006</v>
      </c>
      <c r="E45" s="74">
        <v>45175.625381944446</v>
      </c>
      <c r="F45" t="b">
        <v>1</v>
      </c>
      <c r="G45" s="73" t="s">
        <v>23</v>
      </c>
      <c r="H45" s="73" t="s">
        <v>188</v>
      </c>
      <c r="I45" s="73" t="s">
        <v>281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231</v>
      </c>
      <c r="C46" t="s">
        <v>280</v>
      </c>
      <c r="D46">
        <v>33274.667500000003</v>
      </c>
      <c r="E46" s="74">
        <v>45175.625381944446</v>
      </c>
      <c r="F46" t="b">
        <v>1</v>
      </c>
      <c r="G46" s="73" t="s">
        <v>24</v>
      </c>
      <c r="H46" s="73" t="s">
        <v>188</v>
      </c>
      <c r="I46" s="73" t="s">
        <v>281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232</v>
      </c>
      <c r="C47" t="s">
        <v>280</v>
      </c>
      <c r="D47">
        <v>3263.92</v>
      </c>
      <c r="E47" s="74">
        <v>45175.625381944446</v>
      </c>
      <c r="F47" t="b">
        <v>1</v>
      </c>
      <c r="G47" s="73" t="s">
        <v>25</v>
      </c>
      <c r="H47" s="73" t="s">
        <v>188</v>
      </c>
      <c r="I47" s="73" t="s">
        <v>281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233</v>
      </c>
      <c r="C48" t="s">
        <v>280</v>
      </c>
      <c r="D48">
        <v>6603.07</v>
      </c>
      <c r="E48" s="74">
        <v>45175.625381944446</v>
      </c>
      <c r="F48" t="b">
        <v>1</v>
      </c>
      <c r="G48" s="73" t="s">
        <v>26</v>
      </c>
      <c r="H48" s="73" t="s">
        <v>188</v>
      </c>
      <c r="I48" s="73" t="s">
        <v>281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251</v>
      </c>
      <c r="C49" t="s">
        <v>280</v>
      </c>
      <c r="D49">
        <v>1040.99</v>
      </c>
      <c r="E49" s="74">
        <v>45175.625393518516</v>
      </c>
      <c r="F49" t="b">
        <v>1</v>
      </c>
      <c r="G49" s="73" t="s">
        <v>27</v>
      </c>
      <c r="H49" s="73" t="s">
        <v>188</v>
      </c>
      <c r="I49" s="73" t="s">
        <v>281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234</v>
      </c>
      <c r="C50" t="s">
        <v>280</v>
      </c>
      <c r="D50">
        <v>4253.96</v>
      </c>
      <c r="E50" s="74">
        <v>45175.625393518516</v>
      </c>
      <c r="F50" t="b">
        <v>1</v>
      </c>
      <c r="G50" s="73" t="s">
        <v>28</v>
      </c>
      <c r="H50" s="73" t="s">
        <v>188</v>
      </c>
      <c r="I50" s="73" t="s">
        <v>281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235</v>
      </c>
      <c r="C51" t="s">
        <v>280</v>
      </c>
      <c r="D51">
        <v>352.74</v>
      </c>
      <c r="E51" s="74">
        <v>45175.625393518516</v>
      </c>
      <c r="F51" t="b">
        <v>1</v>
      </c>
      <c r="G51" s="73" t="s">
        <v>29</v>
      </c>
      <c r="H51" s="73" t="s">
        <v>188</v>
      </c>
      <c r="I51" s="73" t="s">
        <v>281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236</v>
      </c>
      <c r="C52" t="s">
        <v>280</v>
      </c>
      <c r="D52">
        <v>8243.9500000000007</v>
      </c>
      <c r="E52" s="74">
        <v>45175.625393518516</v>
      </c>
      <c r="F52" t="b">
        <v>1</v>
      </c>
      <c r="G52" s="73" t="s">
        <v>30</v>
      </c>
      <c r="H52" s="73" t="s">
        <v>188</v>
      </c>
      <c r="I52" s="73" t="s">
        <v>281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237</v>
      </c>
      <c r="C53" t="s">
        <v>280</v>
      </c>
      <c r="D53">
        <v>3443.76</v>
      </c>
      <c r="E53" s="74">
        <v>45175.625393518516</v>
      </c>
      <c r="F53" t="b">
        <v>1</v>
      </c>
      <c r="G53" s="73" t="s">
        <v>31</v>
      </c>
      <c r="H53" s="73" t="s">
        <v>188</v>
      </c>
      <c r="I53" s="73" t="s">
        <v>281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238</v>
      </c>
      <c r="C54" t="s">
        <v>280</v>
      </c>
      <c r="D54">
        <v>408.65</v>
      </c>
      <c r="E54" s="74">
        <v>45175.625393518516</v>
      </c>
      <c r="F54" t="b">
        <v>1</v>
      </c>
      <c r="G54" s="73" t="s">
        <v>32</v>
      </c>
      <c r="H54" s="73" t="s">
        <v>188</v>
      </c>
      <c r="I54" s="73" t="s">
        <v>281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239</v>
      </c>
      <c r="C55" t="s">
        <v>280</v>
      </c>
      <c r="D55">
        <v>2312.86</v>
      </c>
      <c r="E55" s="74">
        <v>45175.625393518516</v>
      </c>
      <c r="F55" t="b">
        <v>1</v>
      </c>
      <c r="G55" s="73" t="s">
        <v>33</v>
      </c>
      <c r="H55" s="73" t="s">
        <v>188</v>
      </c>
      <c r="I55" s="73" t="s">
        <v>281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275</v>
      </c>
      <c r="C56" t="s">
        <v>280</v>
      </c>
      <c r="D56">
        <v>161.41</v>
      </c>
      <c r="E56" s="74">
        <v>45175.625393518516</v>
      </c>
      <c r="F56" t="b">
        <v>1</v>
      </c>
      <c r="G56" s="73" t="s">
        <v>34</v>
      </c>
      <c r="H56" s="73" t="s">
        <v>188</v>
      </c>
      <c r="I56" s="73" t="s">
        <v>281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240</v>
      </c>
      <c r="C57" t="s">
        <v>280</v>
      </c>
      <c r="D57">
        <v>58411.4375</v>
      </c>
      <c r="E57" s="74">
        <v>45175.625405092593</v>
      </c>
      <c r="F57" t="b">
        <v>1</v>
      </c>
      <c r="G57" s="73" t="s">
        <v>35</v>
      </c>
      <c r="H57" s="73" t="s">
        <v>188</v>
      </c>
      <c r="I57" s="73" t="s">
        <v>281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252</v>
      </c>
      <c r="C58" t="s">
        <v>280</v>
      </c>
      <c r="D58">
        <v>4.92</v>
      </c>
      <c r="E58" s="74">
        <v>45175.625405092593</v>
      </c>
      <c r="F58" t="b">
        <v>1</v>
      </c>
      <c r="G58" s="73" t="s">
        <v>9</v>
      </c>
      <c r="H58" s="73" t="s">
        <v>188</v>
      </c>
      <c r="I58" s="73" t="s">
        <v>281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253</v>
      </c>
      <c r="C59" t="s">
        <v>280</v>
      </c>
      <c r="E59" s="74">
        <v>45175.625405092593</v>
      </c>
      <c r="F59" t="b">
        <v>1</v>
      </c>
      <c r="G59" s="73" t="s">
        <v>153</v>
      </c>
      <c r="H59" s="73" t="s">
        <v>188</v>
      </c>
      <c r="I59" s="73" t="s">
        <v>281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254</v>
      </c>
      <c r="C60" t="s">
        <v>280</v>
      </c>
      <c r="D60">
        <v>5.52</v>
      </c>
      <c r="E60" s="74">
        <v>45175.625405092593</v>
      </c>
      <c r="F60" t="b">
        <v>1</v>
      </c>
      <c r="G60" s="73" t="s">
        <v>10</v>
      </c>
      <c r="H60" s="73" t="s">
        <v>188</v>
      </c>
      <c r="I60" s="73" t="s">
        <v>281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255</v>
      </c>
      <c r="C61" t="s">
        <v>280</v>
      </c>
      <c r="E61" s="74">
        <v>45175.625405092593</v>
      </c>
      <c r="F61" t="b">
        <v>1</v>
      </c>
      <c r="G61" s="73" t="s">
        <v>154</v>
      </c>
      <c r="H61" s="73" t="s">
        <v>188</v>
      </c>
      <c r="I61" s="73" t="s">
        <v>281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256</v>
      </c>
      <c r="C62" t="s">
        <v>280</v>
      </c>
      <c r="D62">
        <v>6.24</v>
      </c>
      <c r="E62" s="74">
        <v>45175.625405092593</v>
      </c>
      <c r="F62" t="b">
        <v>1</v>
      </c>
      <c r="G62" s="73" t="s">
        <v>11</v>
      </c>
      <c r="H62" s="73" t="s">
        <v>188</v>
      </c>
      <c r="I62" s="73" t="s">
        <v>281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257</v>
      </c>
      <c r="C63" t="s">
        <v>280</v>
      </c>
      <c r="E63" s="74">
        <v>45175.625405092593</v>
      </c>
      <c r="F63" t="b">
        <v>1</v>
      </c>
      <c r="G63" s="73" t="s">
        <v>152</v>
      </c>
      <c r="H63" s="73" t="s">
        <v>188</v>
      </c>
      <c r="I63" s="73" t="s">
        <v>281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276</v>
      </c>
      <c r="C64" t="s">
        <v>280</v>
      </c>
      <c r="D64">
        <v>6.36</v>
      </c>
      <c r="E64" s="74">
        <v>45175.625405092593</v>
      </c>
      <c r="F64" t="b">
        <v>1</v>
      </c>
      <c r="G64" s="73" t="s">
        <v>12</v>
      </c>
      <c r="H64" s="73" t="s">
        <v>188</v>
      </c>
      <c r="I64" s="73" t="s">
        <v>281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277</v>
      </c>
      <c r="C65" t="s">
        <v>280</v>
      </c>
      <c r="E65" s="74">
        <v>45175.625405092593</v>
      </c>
      <c r="F65" t="b">
        <v>1</v>
      </c>
      <c r="G65" s="73" t="s">
        <v>155</v>
      </c>
      <c r="H65" s="73" t="s">
        <v>188</v>
      </c>
      <c r="I65" s="73" t="s">
        <v>281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258</v>
      </c>
      <c r="C66" t="s">
        <v>282</v>
      </c>
      <c r="D66">
        <v>3457.317464008273</v>
      </c>
      <c r="E66" s="74">
        <v>45175.625405092593</v>
      </c>
      <c r="F66" t="b">
        <v>1</v>
      </c>
      <c r="G66" s="73" t="s">
        <v>241</v>
      </c>
      <c r="H66" s="73" t="s">
        <v>259</v>
      </c>
      <c r="I66" s="73" t="s">
        <v>281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260</v>
      </c>
      <c r="C67" t="s">
        <v>282</v>
      </c>
      <c r="D67">
        <v>2657.0280359917274</v>
      </c>
      <c r="E67" s="74">
        <v>45175.625405092593</v>
      </c>
      <c r="F67" t="b">
        <v>1</v>
      </c>
      <c r="G67" s="73" t="s">
        <v>242</v>
      </c>
      <c r="H67" s="73" t="s">
        <v>259</v>
      </c>
      <c r="I67" s="73" t="s">
        <v>281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261</v>
      </c>
      <c r="C68" t="s">
        <v>282</v>
      </c>
      <c r="D68">
        <v>30733.954310414865</v>
      </c>
      <c r="E68" s="74">
        <v>45175.625405092593</v>
      </c>
      <c r="F68" t="b">
        <v>1</v>
      </c>
      <c r="G68" s="73" t="s">
        <v>245</v>
      </c>
      <c r="H68" s="73" t="s">
        <v>259</v>
      </c>
      <c r="I68" s="73" t="s">
        <v>281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262</v>
      </c>
      <c r="C69" t="s">
        <v>282</v>
      </c>
      <c r="D69">
        <v>17940.689972974</v>
      </c>
      <c r="E69" s="74">
        <v>45175.625416666669</v>
      </c>
      <c r="F69" t="b">
        <v>1</v>
      </c>
      <c r="G69" s="73" t="s">
        <v>246</v>
      </c>
      <c r="H69" s="73" t="s">
        <v>259</v>
      </c>
      <c r="I69" s="73" t="s">
        <v>281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263</v>
      </c>
      <c r="C70" t="s">
        <v>282</v>
      </c>
      <c r="D70">
        <v>12793.264337440865</v>
      </c>
      <c r="E70" s="74">
        <v>45175.625416666669</v>
      </c>
      <c r="F70" t="b">
        <v>1</v>
      </c>
      <c r="G70" s="73" t="s">
        <v>247</v>
      </c>
      <c r="H70" s="73" t="s">
        <v>259</v>
      </c>
      <c r="I70" s="73" t="s">
        <v>281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278</v>
      </c>
      <c r="C71" t="s">
        <v>282</v>
      </c>
      <c r="D71">
        <v>4358.3605202462541</v>
      </c>
      <c r="E71" s="74">
        <v>45175.625416666669</v>
      </c>
      <c r="F71" t="b">
        <v>1</v>
      </c>
      <c r="G71" s="73" t="s">
        <v>248</v>
      </c>
      <c r="H71" s="73" t="s">
        <v>259</v>
      </c>
      <c r="I71" s="73" t="s">
        <v>281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279</v>
      </c>
      <c r="C72" t="s">
        <v>282</v>
      </c>
      <c r="D72">
        <v>14.47016933888805</v>
      </c>
      <c r="E72" s="74">
        <v>45175.625416666669</v>
      </c>
      <c r="F72" t="b">
        <v>1</v>
      </c>
      <c r="G72" s="73" t="s">
        <v>249</v>
      </c>
      <c r="H72" s="73" t="s">
        <v>259</v>
      </c>
      <c r="I72" s="73" t="s">
        <v>281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2023-09-06T21:09:14Z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