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BDA9A864-63ED-4FD6-A6A6-9C60566A5EE6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2" i="1" l="1"/>
  <c r="BP8" i="1"/>
  <c r="BG8" i="1"/>
  <c r="AY8" i="1"/>
  <c r="AL8" i="1"/>
  <c r="AB8" i="1"/>
  <c r="T8" i="1"/>
  <c r="L8" i="1"/>
  <c r="D8" i="1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BR8" i="1"/>
  <c r="BA8" i="1"/>
  <c r="AD8" i="1"/>
  <c r="N8" i="1"/>
  <c r="AR32" i="1"/>
  <c r="BH8" i="1"/>
  <c r="AM8" i="1"/>
  <c r="U8" i="1"/>
  <c r="E8" i="1"/>
  <c r="BU8" i="1"/>
  <c r="BL8" i="1"/>
  <c r="BD8" i="1"/>
  <c r="AV8" i="1"/>
  <c r="AG8" i="1"/>
  <c r="Y8" i="1"/>
  <c r="Q8" i="1"/>
  <c r="I8" i="1"/>
  <c r="AU32" i="1"/>
  <c r="BT8" i="1"/>
  <c r="BK8" i="1"/>
  <c r="BC8" i="1"/>
  <c r="AP8" i="1"/>
  <c r="AF8" i="1"/>
  <c r="X8" i="1"/>
  <c r="P8" i="1"/>
  <c r="H8" i="1"/>
  <c r="AT32" i="1"/>
  <c r="BS8" i="1"/>
  <c r="BJ8" i="1"/>
  <c r="BB8" i="1"/>
  <c r="AO8" i="1"/>
  <c r="AE8" i="1"/>
  <c r="W8" i="1"/>
  <c r="O8" i="1"/>
  <c r="G8" i="1"/>
  <c r="AS32" i="1"/>
  <c r="BI8" i="1"/>
  <c r="AN8" i="1"/>
  <c r="V8" i="1"/>
  <c r="F8" i="1"/>
  <c r="BQ8" i="1"/>
  <c r="AZ8" i="1"/>
  <c r="AC8" i="1"/>
  <c r="M8" i="1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<sst xmlns="http://schemas.openxmlformats.org/spreadsheetml/2006/main" count="815" uniqueCount="286">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</sst>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0.0000%"/>
    <numFmt numFmtId="180" formatCode="#,##0.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8" fontId="0" fillId="0" borderId="0" xfId="142" applyNumberFormat="1" applyFont="1"/>
    <xf numFmtId="4" fontId="0" fillId="0" borderId="0" xfId="142" applyNumberFormat="1" applyFont="1"/>
    <xf numFmtId="2" fontId="0" fillId="0" borderId="0" xfId="0" applyNumberFormat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180" fontId="0" fillId="0" borderId="0" xfId="0" applyNumberFormat="1"/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4.2264949838401069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-0.21811609497036702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-9.0310541280630395E-3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1.5030110644146737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-0.48248721150121932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-0.18953877038525022</c:v>
                </c:pt>
                <c:pt idx="195">
                  <c:v>-0.16188810800549852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6.4037418611393946</c:v>
                </c:pt>
                <c:pt idx="195">
                  <c:v>5.4872129896194792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-6.7689429603255356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-0.48043026611028644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-0.73546698300543878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0.21685763830733554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  <c:pt idx="192">
                  <c:v>12.56835832349185</c:v>
                </c:pt>
                <c:pt idx="193">
                  <c:v>12.546852656220876</c:v>
                </c:pt>
                <c:pt idx="194">
                  <c:v>11.918924945000631</c:v>
                </c:pt>
                <c:pt idx="195">
                  <c:v>9.9074155003526165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0.18402913187899222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7.3428365663633182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11.864154262418197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2.6857900299454229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7.0498027897000242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6.3724431920408051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10.94269394706086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7.3428365663633182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6.4037418611393946</c:v>
                </c:pt>
                <c:pt idx="207">
                  <c:v>5.4872129896194792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-17.639887042403075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7.0498027897000242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0.50435228377338603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2.6857900299454229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-0.87103995302160797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10.94269394706086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3.5911803119485626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11.864154262418197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0.62473763648608838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-3.946652839245727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-5.8238159121866433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-3.6184529034780275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-0.43780555689629808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-17.639887042403075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047"/>
          <c:min val="443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3"/>
  <sheetViews>
    <sheetView showGridLines="0" tabSelected="1" zoomScale="85" zoomScaleNormal="85" workbookViewId="0">
      <pane xSplit="1" ySplit="7" topLeftCell="B196" activePane="bottomRight" state="frozen"/>
      <selection pane="topRight" activeCell="B1" sqref="B1"/>
      <selection pane="bottomLeft" activeCell="A8" sqref="A8"/>
      <selection pane="bottomRight" activeCell="A216" sqref="A216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5" t="s">
        <v>126</v>
      </c>
      <c r="C1" s="85"/>
      <c r="D1" s="85"/>
      <c r="E1" s="85"/>
      <c r="F1" s="85"/>
      <c r="G1" s="86" t="s">
        <v>127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7"/>
      <c r="AF1" s="88"/>
      <c r="AG1" s="81" t="s">
        <v>128</v>
      </c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44"/>
      <c r="BN1" s="85" t="s">
        <v>143</v>
      </c>
      <c r="BO1" s="85"/>
      <c r="BP1" s="85"/>
      <c r="BQ1" s="85"/>
      <c r="BR1" s="85"/>
      <c r="BS1" s="85"/>
      <c r="BT1" s="85"/>
      <c r="BU1" s="85"/>
    </row>
    <row r="2" spans="1:73" s="3" customFormat="1" ht="18.75" customHeight="1" x14ac:dyDescent="0.25">
      <c r="A2" s="2"/>
      <c r="B2" s="82" t="s">
        <v>44</v>
      </c>
      <c r="C2" s="82"/>
      <c r="D2" s="82"/>
      <c r="E2" s="82"/>
      <c r="F2" s="82"/>
      <c r="G2" s="89" t="s">
        <v>89</v>
      </c>
      <c r="H2" s="90"/>
      <c r="I2" s="82"/>
      <c r="J2" s="82"/>
      <c r="K2" s="82"/>
      <c r="L2" s="82"/>
      <c r="M2" s="82"/>
      <c r="N2" s="82"/>
      <c r="O2" s="82"/>
      <c r="P2" s="82"/>
      <c r="Q2" s="84" t="s">
        <v>134</v>
      </c>
      <c r="R2" s="82"/>
      <c r="S2" s="82"/>
      <c r="T2" s="82"/>
      <c r="U2" s="82"/>
      <c r="V2" s="82"/>
      <c r="W2" s="82"/>
      <c r="X2" s="83"/>
      <c r="Y2" s="89" t="s">
        <v>133</v>
      </c>
      <c r="Z2" s="90"/>
      <c r="AA2" s="82"/>
      <c r="AB2" s="82"/>
      <c r="AC2" s="82"/>
      <c r="AD2" s="82"/>
      <c r="AE2" s="84" t="s">
        <v>92</v>
      </c>
      <c r="AF2" s="83"/>
      <c r="AG2" s="82" t="s">
        <v>37</v>
      </c>
      <c r="AH2" s="82"/>
      <c r="AI2" s="82"/>
      <c r="AJ2" s="82"/>
      <c r="AK2" s="82"/>
      <c r="AL2" s="82"/>
      <c r="AM2" s="82"/>
      <c r="AN2" s="82"/>
      <c r="AO2" s="83"/>
      <c r="AP2" s="84" t="s">
        <v>38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3"/>
      <c r="BB2" s="84" t="s">
        <v>41</v>
      </c>
      <c r="BC2" s="82"/>
      <c r="BD2" s="82"/>
      <c r="BE2" s="82"/>
      <c r="BF2" s="82"/>
      <c r="BG2" s="82"/>
      <c r="BH2" s="82"/>
      <c r="BI2" s="82"/>
      <c r="BJ2" s="82"/>
      <c r="BK2" s="82"/>
      <c r="BL2" s="83"/>
      <c r="BM2" s="45"/>
      <c r="BN2" s="91" t="s">
        <v>68</v>
      </c>
      <c r="BO2" s="92"/>
      <c r="BP2" s="91" t="s">
        <v>69</v>
      </c>
      <c r="BQ2" s="92"/>
      <c r="BR2" s="91" t="s">
        <v>70</v>
      </c>
      <c r="BS2" s="92"/>
      <c r="BT2" s="91" t="s">
        <v>71</v>
      </c>
      <c r="BU2" s="92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101" t="s">
        <v>129</v>
      </c>
      <c r="H3" s="102"/>
      <c r="I3" s="101" t="s">
        <v>135</v>
      </c>
      <c r="J3" s="105"/>
      <c r="K3" s="105" t="s">
        <v>136</v>
      </c>
      <c r="L3" s="105"/>
      <c r="M3" s="105" t="s">
        <v>137</v>
      </c>
      <c r="N3" s="105"/>
      <c r="O3" s="105" t="s">
        <v>138</v>
      </c>
      <c r="P3" s="102"/>
      <c r="Q3" s="103" t="s">
        <v>96</v>
      </c>
      <c r="R3" s="104"/>
      <c r="S3" s="101" t="s">
        <v>139</v>
      </c>
      <c r="T3" s="105"/>
      <c r="U3" s="105" t="s">
        <v>137</v>
      </c>
      <c r="V3" s="105"/>
      <c r="W3" s="105" t="s">
        <v>138</v>
      </c>
      <c r="X3" s="102"/>
      <c r="Y3" s="101" t="s">
        <v>132</v>
      </c>
      <c r="Z3" s="102"/>
      <c r="AA3" s="101" t="s">
        <v>140</v>
      </c>
      <c r="AB3" s="105"/>
      <c r="AC3" s="105" t="s">
        <v>141</v>
      </c>
      <c r="AD3" s="102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3" t="s">
        <v>111</v>
      </c>
      <c r="C5" s="94"/>
      <c r="D5" s="94"/>
      <c r="E5" s="94"/>
      <c r="F5" s="95"/>
      <c r="G5" s="93" t="s">
        <v>142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5"/>
      <c r="AG5" s="93" t="s">
        <v>111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5"/>
      <c r="BN5" s="93" t="s">
        <v>112</v>
      </c>
      <c r="BO5" s="94"/>
      <c r="BP5" s="94"/>
      <c r="BQ5" s="94"/>
      <c r="BR5" s="94"/>
      <c r="BS5" s="94"/>
      <c r="BT5" s="94"/>
      <c r="BU5" s="95"/>
    </row>
    <row r="6" spans="1:73" s="3" customFormat="1" ht="15" customHeight="1" x14ac:dyDescent="0.25">
      <c r="A6" s="2"/>
      <c r="B6" s="96" t="s">
        <v>270</v>
      </c>
      <c r="C6" s="97"/>
      <c r="D6" s="97"/>
      <c r="E6" s="97"/>
      <c r="F6" s="98"/>
      <c r="G6" s="99" t="s">
        <v>98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00"/>
      <c r="AG6" s="96" t="s">
        <v>98</v>
      </c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8"/>
      <c r="BN6" s="96" t="s">
        <v>98</v>
      </c>
      <c r="BO6" s="97"/>
      <c r="BP6" s="97"/>
      <c r="BQ6" s="97"/>
      <c r="BR6" s="97"/>
      <c r="BS6" s="97"/>
      <c r="BT6" s="97"/>
      <c r="BU6" s="98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13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2554.7747611666664</v>
      </c>
      <c r="BJ215" s="47">
        <v>22211.557665243265</v>
      </c>
      <c r="BK215" s="47">
        <v>1145.9129658177098</v>
      </c>
      <c r="BL215" s="48">
        <v>318767.31065017369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A216" s="17">
        <v>45047</v>
      </c>
      <c r="B216" s="47">
        <v>123514.842948709</v>
      </c>
      <c r="C216" s="47">
        <v>19783.716585998998</v>
      </c>
      <c r="D216" s="47">
        <v>77315.669852830004</v>
      </c>
      <c r="E216" s="48">
        <v>12468.7953139</v>
      </c>
      <c r="F216" s="47">
        <v>233083.024701438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33225.641682968795</v>
      </c>
      <c r="AJ216" s="47">
        <v>21605.667767729399</v>
      </c>
      <c r="AK216" s="47">
        <v>11619.9739152394</v>
      </c>
      <c r="AL216" s="47">
        <v>11620.2453786798</v>
      </c>
      <c r="AM216" s="47">
        <v>6441.757286227682</v>
      </c>
      <c r="AN216" s="47">
        <v>5178.4880924521176</v>
      </c>
      <c r="AO216" s="48">
        <v>55625.562130228092</v>
      </c>
      <c r="AP216" s="47">
        <v>109778.90085619147</v>
      </c>
      <c r="AQ216" s="47">
        <v>69569.809688441805</v>
      </c>
      <c r="AR216" s="47">
        <v>57372.051738299102</v>
      </c>
      <c r="AS216" s="47">
        <v>12197.757950142701</v>
      </c>
      <c r="AT216" s="47">
        <v>38895.568104992257</v>
      </c>
      <c r="AU216" s="47">
        <v>1313.5230627574099</v>
      </c>
      <c r="AV216" s="47">
        <v>10570.643452408594</v>
      </c>
      <c r="AW216" s="47">
        <v>25226.440405924881</v>
      </c>
      <c r="AX216" s="47">
        <v>1831.0274682227896</v>
      </c>
      <c r="AY216" s="47">
        <v>14015.536670449823</v>
      </c>
      <c r="AZ216" s="47">
        <v>85.050661650887363</v>
      </c>
      <c r="BA216" s="48">
        <v>188931.98698087514</v>
      </c>
      <c r="BB216" s="47">
        <v>29991.352758071302</v>
      </c>
      <c r="BC216" s="47">
        <v>18268.932532355873</v>
      </c>
      <c r="BD216" s="47">
        <v>46630.155061902202</v>
      </c>
      <c r="BE216" s="47">
        <v>91.719470961636404</v>
      </c>
      <c r="BF216" s="47">
        <v>320.77153663259122</v>
      </c>
      <c r="BG216" s="47">
        <v>37196.452512390832</v>
      </c>
      <c r="BH216" s="47">
        <v>21392.461614619802</v>
      </c>
      <c r="BI216" s="47">
        <v>2593.941653888889</v>
      </c>
      <c r="BJ216" s="47">
        <v>21699.377556082502</v>
      </c>
      <c r="BK216" s="47">
        <v>1154.5072753559705</v>
      </c>
      <c r="BL216" s="48">
        <v>322563.88929025986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</row>
    <row r="218" spans="1:75" x14ac:dyDescent="0.25">
      <c r="BL218" s="121"/>
    </row>
    <row r="223" spans="1:75" x14ac:dyDescent="0.25">
      <c r="B223" s="78"/>
      <c r="C223" s="78"/>
      <c r="D223" s="78"/>
      <c r="E223" s="78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9"/>
  <sheetViews>
    <sheetView showGridLines="0" zoomScale="85" zoomScaleNormal="85" workbookViewId="0">
      <pane ySplit="5" topLeftCell="A195" activePane="bottomLeft" state="frozen"/>
      <selection pane="bottomLeft" activeCell="A215" sqref="A215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5" t="s">
        <v>63</v>
      </c>
      <c r="C1" s="85"/>
      <c r="D1" s="85"/>
      <c r="E1" s="85"/>
      <c r="F1" s="106"/>
      <c r="G1" s="52"/>
      <c r="H1" s="85" t="s">
        <v>64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106"/>
      <c r="T1" s="107" t="s">
        <v>108</v>
      </c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9"/>
    </row>
    <row r="2" spans="1:59" s="3" customFormat="1" ht="15.75" customHeight="1" x14ac:dyDescent="0.25">
      <c r="A2" s="2"/>
      <c r="B2" s="82" t="s">
        <v>44</v>
      </c>
      <c r="C2" s="82"/>
      <c r="D2" s="82"/>
      <c r="E2" s="82"/>
      <c r="F2" s="82"/>
      <c r="G2" s="84" t="s">
        <v>144</v>
      </c>
      <c r="H2" s="90"/>
      <c r="I2" s="90"/>
      <c r="J2" s="90"/>
      <c r="K2" s="110"/>
      <c r="L2" s="84" t="s">
        <v>145</v>
      </c>
      <c r="M2" s="82"/>
      <c r="N2" s="82"/>
      <c r="O2" s="83"/>
      <c r="P2" s="84" t="s">
        <v>146</v>
      </c>
      <c r="Q2" s="82"/>
      <c r="R2" s="83"/>
      <c r="S2" s="57" t="s">
        <v>147</v>
      </c>
      <c r="T2" s="89" t="s">
        <v>37</v>
      </c>
      <c r="U2" s="90"/>
      <c r="V2" s="90"/>
      <c r="W2" s="90"/>
      <c r="X2" s="90"/>
      <c r="Y2" s="90"/>
      <c r="Z2" s="90"/>
      <c r="AA2" s="110"/>
      <c r="AB2" s="89" t="s">
        <v>38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110"/>
      <c r="AQ2" s="89" t="s">
        <v>41</v>
      </c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110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5" t="s">
        <v>107</v>
      </c>
      <c r="C4" s="116"/>
      <c r="D4" s="116"/>
      <c r="E4" s="116"/>
      <c r="F4" s="116"/>
      <c r="G4" s="115" t="s">
        <v>151</v>
      </c>
      <c r="H4" s="94"/>
      <c r="I4" s="94"/>
      <c r="J4" s="94"/>
      <c r="K4" s="94"/>
      <c r="L4" s="116"/>
      <c r="M4" s="116"/>
      <c r="N4" s="116"/>
      <c r="O4" s="116"/>
      <c r="P4" s="116"/>
      <c r="Q4" s="116"/>
      <c r="R4" s="116"/>
      <c r="S4" s="117"/>
      <c r="T4" s="115" t="s">
        <v>114</v>
      </c>
      <c r="U4" s="116"/>
      <c r="V4" s="116"/>
      <c r="W4" s="116"/>
      <c r="X4" s="116"/>
      <c r="Y4" s="116"/>
      <c r="Z4" s="116"/>
      <c r="AA4" s="53" t="s">
        <v>107</v>
      </c>
      <c r="AB4" s="93" t="s">
        <v>114</v>
      </c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53" t="s">
        <v>107</v>
      </c>
      <c r="AQ4" s="94" t="s">
        <v>115</v>
      </c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53" t="s">
        <v>107</v>
      </c>
    </row>
    <row r="5" spans="1:59" ht="15" customHeight="1" x14ac:dyDescent="0.25">
      <c r="A5" s="2"/>
      <c r="B5" s="96" t="s">
        <v>270</v>
      </c>
      <c r="C5" s="97"/>
      <c r="D5" s="97"/>
      <c r="E5" s="97"/>
      <c r="F5" s="97"/>
      <c r="G5" s="111" t="s">
        <v>98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T5" s="112" t="s">
        <v>98</v>
      </c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4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-0.25151227868895598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-6.1973508303705828E-2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-0.18953877038525022</v>
      </c>
      <c r="BD214" s="8">
        <f>+('Base original'!BL215/'Base original'!BL203*100-100)*'Base original'!BL203/'Base original'!$BL203</f>
        <v>6.4037418611393946</v>
      </c>
    </row>
    <row r="215" spans="1:56" x14ac:dyDescent="0.25">
      <c r="A215" s="17">
        <v>45047</v>
      </c>
      <c r="B215" s="5">
        <f>+'Base original'!B216/'Base original'!B204*100-100</f>
        <v>2.6857900299454229</v>
      </c>
      <c r="C215" s="5">
        <f>+'Base original'!C216/'Base original'!C204*100-100</f>
        <v>7.0498027897000242</v>
      </c>
      <c r="D215" s="5">
        <f>+'Base original'!D216/'Base original'!D204*100-100</f>
        <v>11.864154262418197</v>
      </c>
      <c r="E215" s="5">
        <f>+'Base original'!E216/'Base original'!E204*100-100</f>
        <v>10.94269394706086</v>
      </c>
      <c r="F215" s="8">
        <f>+'Base original'!F216/'Base original'!F204*100-100</f>
        <v>6.3724431920408051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-9.770468751432384</v>
      </c>
      <c r="V215" s="5">
        <f>+('Base original'!AJ216/'Base original'!AJ204*100-100)*'Base original'!AJ204/'Base original'!$AO204</f>
        <v>-3.946652839245727</v>
      </c>
      <c r="W215" s="5">
        <f>+('Base original'!AK216/'Base original'!AK204*100-100)*'Base original'!AK204/'Base original'!$AO204</f>
        <v>-5.8238159121866433</v>
      </c>
      <c r="X215" s="5">
        <f>+('Base original'!AL216/'Base original'!AL204*100-100)*'Base original'!AL204/'Base original'!$AO204</f>
        <v>-4.0562584603743259</v>
      </c>
      <c r="Y215" s="5">
        <f>+('Base original'!AM216/'Base original'!AM204*100-100)*'Base original'!AM204/'Base original'!$AO204</f>
        <v>-3.6184529034780275</v>
      </c>
      <c r="Z215" s="5">
        <f>+('Base original'!AN216/'Base original'!AN204*100-100)*'Base original'!AN204/'Base original'!$AO204</f>
        <v>-0.43780555689629808</v>
      </c>
      <c r="AA215" s="8">
        <f>+('Base original'!AO216/'Base original'!AO204*100-100)*'Base original'!AO204/'Base original'!$AO204</f>
        <v>-17.639887042403075</v>
      </c>
      <c r="AB215" s="5">
        <f>+('Base original'!AO216/'Base original'!AO204*100-100)*'Base original'!AO204/'Base original'!$BA204</f>
        <v>-6.7689429603255356</v>
      </c>
      <c r="AC215" s="5">
        <f>+('Base original'!AP216/'Base original'!AP204*100-100)*'Base original'!AP204/'Base original'!$BA204</f>
        <v>15.110819137497131</v>
      </c>
      <c r="AD215" s="5">
        <f>+('Base original'!AQ216/'Base original'!AQ204*100-100)*'Base original'!AQ204/'Base original'!$BA204</f>
        <v>9.9074155003526165</v>
      </c>
      <c r="AE215" s="5">
        <f>+('Base original'!AR216/'Base original'!AR204*100-100)*'Base original'!AR204/'Base original'!$BA204</f>
        <v>8.3210309084464722</v>
      </c>
      <c r="AF215" s="5">
        <f>+('Base original'!AS216/'Base original'!AS204*100-100)*'Base original'!AS204/'Base original'!$BA204</f>
        <v>1.5863845919061426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0.18402913187899222</v>
      </c>
      <c r="AI215" s="5">
        <f>+('Base original'!AV216/'Base original'!AV204*100-100)*'Base original'!AV204/'Base original'!$BA204</f>
        <v>-0.48043026611028644</v>
      </c>
      <c r="AJ215" s="5">
        <f>+('Base original'!AW216/'Base original'!AW204*100-100)*'Base original'!AW204/'Base original'!$BA204</f>
        <v>1.2775137608626039</v>
      </c>
      <c r="AK215" s="5">
        <f>+('Base original'!AX216/'Base original'!AX204*100-100)*'Base original'!AX204/'Base original'!$BA204</f>
        <v>0.21950846183419467</v>
      </c>
      <c r="AL215" s="5">
        <f>+('Base original'!AY216/'Base original'!AY204*100-100)*'Base original'!AY204/'Base original'!$BA204</f>
        <v>2.0129807438680438</v>
      </c>
      <c r="AM215" s="5">
        <f>+('Base original'!AZ216/'Base original'!AZ204*100-100)*'Base original'!AZ204/'Base original'!$BA204</f>
        <v>2.6508235268591584E-3</v>
      </c>
      <c r="AN215" s="5">
        <f>+(('Base original'!AW216-'Base original'!AY216)/('Base original'!AW204-'Base original'!AY204)*100-100)*(('Base original'!AW204-'Base original'!AY204)/'Base original'!BA204)</f>
        <v>-0.73546698300543878</v>
      </c>
      <c r="AO215" s="5">
        <f>+(('Base original'!AX216-'Base original'!AZ216)/('Base original'!AX204-'Base original'!AZ204)*100-100)*(('Base original'!AX204-'Base original'!AZ204)/'Base original'!BA204)</f>
        <v>0.21685763830733554</v>
      </c>
      <c r="AP215" s="8">
        <f>+('Base original'!BA216/'Base original'!BA204*100-100)*'Base original'!BA204/'Base original'!$BA204</f>
        <v>7.3428365663633182</v>
      </c>
      <c r="AQ215" s="5">
        <f>+('Base original'!BA216/'Base original'!BA204*100-100)*'Base original'!BA204/'Base original'!$BL204</f>
        <v>4.2264949838401069</v>
      </c>
      <c r="AR215" s="5">
        <f>+('Base original'!BB216/'Base original'!BB204*100-100)*'Base original'!BB204/'Base original'!$BL204</f>
        <v>-0.21811609497036702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-9.0310541280630395E-3</v>
      </c>
      <c r="AW215" s="5">
        <f>+('Base original'!BG216/'Base original'!BG204*100-100)*'Base original'!BG204/'Base original'!$BL204</f>
        <v>1.5030110644146737</v>
      </c>
      <c r="AX215" s="5">
        <f>+('Base original'!BH216/'Base original'!BH204*100-100)*'Base original'!BH204/'Base original'!$BL204</f>
        <v>-0.49564880254212379</v>
      </c>
      <c r="AY215" s="5">
        <f>+('Base original'!BI216/'Base original'!BI204*100-100)*'Base original'!BI204/'Base original'!$BL204</f>
        <v>-0.22538727889895474</v>
      </c>
      <c r="AZ215" s="5">
        <f>+('Base original'!BJ216/'Base original'!BJ204*100-100)*'Base original'!BJ204/'Base original'!$BL204</f>
        <v>-1.3161591040905125E-2</v>
      </c>
      <c r="BA215" s="5">
        <f>+('Base original'!BK216/'Base original'!BK204*100-100)*'Base original'!BK204/'Base original'!$BL204</f>
        <v>-6.3499170893456164E-2</v>
      </c>
      <c r="BB215" s="5">
        <f>+(('Base original'!BH216-'Base original'!BJ216)/('Base original'!BH204-'Base original'!BJ204)*100-100)*('Base original'!BH204-'Base original'!BJ204)/'Base original'!$BL204</f>
        <v>-0.48248721150121932</v>
      </c>
      <c r="BC215" s="5">
        <f>+(('Base original'!BI216-'Base original'!BK216)/('Base original'!BI204-'Base original'!BK204)*100-100)*('Base original'!BI204-'Base original'!BK204)/'Base original'!$BL204</f>
        <v>-0.16188810800549852</v>
      </c>
      <c r="BD215" s="8">
        <f>+('Base original'!BL216/'Base original'!BL204*100-100)*'Base original'!BL204/'Base original'!$BL204</f>
        <v>5.4872129896194792</v>
      </c>
    </row>
    <row r="218" spans="1:56" x14ac:dyDescent="0.25">
      <c r="B218" s="80"/>
      <c r="C218" s="80"/>
      <c r="D218" s="80"/>
      <c r="E218" s="80"/>
    </row>
    <row r="219" spans="1:56" x14ac:dyDescent="0.25">
      <c r="B219" s="79"/>
      <c r="C219" s="79"/>
      <c r="D219" s="79"/>
      <c r="E219" s="79"/>
      <c r="F219" s="79"/>
    </row>
  </sheetData>
  <mergeCells count="18"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5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5" sqref="A215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5" t="s">
        <v>106</v>
      </c>
      <c r="C1" s="85"/>
      <c r="D1" s="85"/>
      <c r="E1" s="85"/>
      <c r="F1" s="106"/>
    </row>
    <row r="2" spans="1:9" s="3" customFormat="1" ht="21.75" customHeight="1" x14ac:dyDescent="0.25">
      <c r="A2" s="2"/>
      <c r="B2" s="90" t="s">
        <v>44</v>
      </c>
      <c r="C2" s="90"/>
      <c r="D2" s="90"/>
      <c r="E2" s="90"/>
      <c r="F2" s="110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5" t="s">
        <v>109</v>
      </c>
      <c r="C4" s="116"/>
      <c r="D4" s="116"/>
      <c r="E4" s="116"/>
      <c r="F4" s="117"/>
    </row>
    <row r="5" spans="1:9" ht="15" customHeight="1" x14ac:dyDescent="0.25">
      <c r="A5" s="2"/>
      <c r="B5" s="96" t="s">
        <v>270</v>
      </c>
      <c r="C5" s="97"/>
      <c r="D5" s="97"/>
      <c r="E5" s="97"/>
      <c r="F5" s="98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-0.87103995302160797</v>
      </c>
      <c r="C215" s="5">
        <f>('Base original'!C216/'Base original'!C215*100-100)</f>
        <v>0.50435228377338603</v>
      </c>
      <c r="D215" s="5">
        <f>('Base original'!D216/'Base original'!D215*100-100)</f>
        <v>0.62473763648608838</v>
      </c>
      <c r="E215" s="5">
        <f>('Base original'!E216/'Base original'!E215*100-100)</f>
        <v>3.5911803119485626</v>
      </c>
      <c r="F215" s="9">
        <f>('Base original'!F216/'Base original'!F215*100-100)</f>
        <v>-3.1636713369749714E-2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20" t="s">
        <v>271</v>
      </c>
      <c r="H17" s="120"/>
      <c r="I17" s="120"/>
      <c r="J17" s="120"/>
      <c r="L17" s="24" t="s">
        <v>84</v>
      </c>
    </row>
    <row r="18" spans="1:20" ht="24" customHeight="1" x14ac:dyDescent="0.25">
      <c r="B18" s="24"/>
      <c r="G18" s="120"/>
      <c r="H18" s="120"/>
      <c r="I18" s="120"/>
      <c r="J18" s="120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9" t="s">
        <v>88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271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283</v>
      </c>
      <c r="D2">
        <v>25877.188999999998</v>
      </c>
      <c r="E2" s="74">
        <v>45083.747453703705</v>
      </c>
      <c r="F2" t="b">
        <v>1</v>
      </c>
      <c r="G2" s="73" t="s">
        <v>0</v>
      </c>
      <c r="H2" s="73" t="s">
        <v>188</v>
      </c>
      <c r="I2" s="73" t="s">
        <v>284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283</v>
      </c>
      <c r="D3">
        <v>5571.0029999999997</v>
      </c>
      <c r="E3" s="74">
        <v>45083.747453703705</v>
      </c>
      <c r="F3" t="b">
        <v>1</v>
      </c>
      <c r="G3" s="73" t="s">
        <v>1</v>
      </c>
      <c r="H3" s="73" t="s">
        <v>188</v>
      </c>
      <c r="I3" s="73" t="s">
        <v>284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283</v>
      </c>
      <c r="D4">
        <v>9317.4879999999994</v>
      </c>
      <c r="E4" s="74">
        <v>45083.747453703705</v>
      </c>
      <c r="F4" t="b">
        <v>1</v>
      </c>
      <c r="G4" s="73" t="s">
        <v>2</v>
      </c>
      <c r="H4" s="73" t="s">
        <v>188</v>
      </c>
      <c r="I4" s="73" t="s">
        <v>284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283</v>
      </c>
      <c r="D5">
        <v>3905.4259999999999</v>
      </c>
      <c r="E5" s="74">
        <v>45083.747453703705</v>
      </c>
      <c r="F5" t="b">
        <v>1</v>
      </c>
      <c r="G5" s="73" t="s">
        <v>3</v>
      </c>
      <c r="H5" s="73" t="s">
        <v>188</v>
      </c>
      <c r="I5" s="73" t="s">
        <v>284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283</v>
      </c>
      <c r="D6">
        <v>44671.106</v>
      </c>
      <c r="E6" s="74">
        <v>45083.747453703705</v>
      </c>
      <c r="F6" t="b">
        <v>1</v>
      </c>
      <c r="G6" s="73" t="s">
        <v>4</v>
      </c>
      <c r="H6" s="73" t="s">
        <v>188</v>
      </c>
      <c r="I6" s="73" t="s">
        <v>284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283</v>
      </c>
      <c r="D7">
        <v>26.840105511345499</v>
      </c>
      <c r="E7" s="74">
        <v>45083.747453703705</v>
      </c>
      <c r="F7" t="b">
        <v>1</v>
      </c>
      <c r="G7" s="73" t="s">
        <v>5</v>
      </c>
      <c r="H7" s="73" t="s">
        <v>188</v>
      </c>
      <c r="I7" s="73" t="s">
        <v>284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283</v>
      </c>
      <c r="E8" s="74">
        <v>45083.747465277775</v>
      </c>
      <c r="F8" t="b">
        <v>1</v>
      </c>
      <c r="G8" s="73" t="s">
        <v>158</v>
      </c>
      <c r="H8" s="73" t="s">
        <v>188</v>
      </c>
      <c r="I8" s="73" t="s">
        <v>284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283</v>
      </c>
      <c r="E9" s="74">
        <v>45083.747465277775</v>
      </c>
      <c r="F9" t="b">
        <v>1</v>
      </c>
      <c r="G9" s="73" t="s">
        <v>171</v>
      </c>
      <c r="H9" s="73" t="s">
        <v>188</v>
      </c>
      <c r="I9" s="73" t="s">
        <v>284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283</v>
      </c>
      <c r="E10" s="74">
        <v>45083.747465277775</v>
      </c>
      <c r="F10" t="b">
        <v>1</v>
      </c>
      <c r="G10" s="73" t="s">
        <v>168</v>
      </c>
      <c r="H10" s="73" t="s">
        <v>188</v>
      </c>
      <c r="I10" s="73" t="s">
        <v>284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283</v>
      </c>
      <c r="E11" s="74">
        <v>45083.747465277775</v>
      </c>
      <c r="F11" t="b">
        <v>1</v>
      </c>
      <c r="G11" s="73" t="s">
        <v>170</v>
      </c>
      <c r="H11" s="73" t="s">
        <v>188</v>
      </c>
      <c r="I11" s="73" t="s">
        <v>284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283</v>
      </c>
      <c r="E12" s="74">
        <v>45083.747465277775</v>
      </c>
      <c r="F12" t="b">
        <v>1</v>
      </c>
      <c r="G12" s="73" t="s">
        <v>167</v>
      </c>
      <c r="H12" s="73" t="s">
        <v>188</v>
      </c>
      <c r="I12" s="73" t="s">
        <v>284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283</v>
      </c>
      <c r="E13" s="74">
        <v>45083.747465277775</v>
      </c>
      <c r="F13" t="b">
        <v>1</v>
      </c>
      <c r="G13" s="73" t="s">
        <v>120</v>
      </c>
      <c r="H13" s="73" t="s">
        <v>188</v>
      </c>
      <c r="I13" s="73" t="s">
        <v>284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283</v>
      </c>
      <c r="E14" s="74">
        <v>45083.747465277775</v>
      </c>
      <c r="F14" t="b">
        <v>1</v>
      </c>
      <c r="G14" s="73" t="s">
        <v>165</v>
      </c>
      <c r="H14" s="73" t="s">
        <v>188</v>
      </c>
      <c r="I14" s="73" t="s">
        <v>284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283</v>
      </c>
      <c r="E15" s="74">
        <v>45083.747465277775</v>
      </c>
      <c r="F15" t="b">
        <v>1</v>
      </c>
      <c r="G15" s="73" t="s">
        <v>121</v>
      </c>
      <c r="H15" s="73" t="s">
        <v>188</v>
      </c>
      <c r="I15" s="73" t="s">
        <v>284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283</v>
      </c>
      <c r="E16" s="74">
        <v>45083.747465277775</v>
      </c>
      <c r="F16" t="b">
        <v>1</v>
      </c>
      <c r="G16" s="73" t="s">
        <v>166</v>
      </c>
      <c r="H16" s="73" t="s">
        <v>188</v>
      </c>
      <c r="I16" s="73" t="s">
        <v>284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283</v>
      </c>
      <c r="D17">
        <v>10.2731725726366</v>
      </c>
      <c r="E17" s="74">
        <v>45083.747465277775</v>
      </c>
      <c r="F17" t="b">
        <v>1</v>
      </c>
      <c r="G17" s="73" t="s">
        <v>6</v>
      </c>
      <c r="H17" s="73" t="s">
        <v>188</v>
      </c>
      <c r="I17" s="73" t="s">
        <v>284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283</v>
      </c>
      <c r="E18" s="74">
        <v>45083.747465277775</v>
      </c>
      <c r="F18" t="b">
        <v>1</v>
      </c>
      <c r="G18" s="73" t="s">
        <v>156</v>
      </c>
      <c r="H18" s="73" t="s">
        <v>188</v>
      </c>
      <c r="I18" s="73" t="s">
        <v>284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283</v>
      </c>
      <c r="E19" s="74">
        <v>45083.747465277775</v>
      </c>
      <c r="F19" t="b">
        <v>1</v>
      </c>
      <c r="G19" s="73" t="s">
        <v>169</v>
      </c>
      <c r="H19" s="73" t="s">
        <v>188</v>
      </c>
      <c r="I19" s="73" t="s">
        <v>284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283</v>
      </c>
      <c r="E20" s="74">
        <v>45083.747465277775</v>
      </c>
      <c r="F20" t="b">
        <v>1</v>
      </c>
      <c r="G20" s="73" t="s">
        <v>162</v>
      </c>
      <c r="H20" s="73" t="s">
        <v>188</v>
      </c>
      <c r="I20" s="73" t="s">
        <v>284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283</v>
      </c>
      <c r="E21" s="74">
        <v>45083.747465277775</v>
      </c>
      <c r="F21" t="b">
        <v>1</v>
      </c>
      <c r="G21" s="73" t="s">
        <v>122</v>
      </c>
      <c r="H21" s="73" t="s">
        <v>188</v>
      </c>
      <c r="I21" s="73" t="s">
        <v>284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283</v>
      </c>
      <c r="E22" s="74">
        <v>45083.747465277775</v>
      </c>
      <c r="F22" t="b">
        <v>1</v>
      </c>
      <c r="G22" s="73" t="s">
        <v>160</v>
      </c>
      <c r="H22" s="73" t="s">
        <v>188</v>
      </c>
      <c r="I22" s="73" t="s">
        <v>284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283</v>
      </c>
      <c r="E23" s="74">
        <v>45083.747465277775</v>
      </c>
      <c r="F23" t="b">
        <v>1</v>
      </c>
      <c r="G23" s="73" t="s">
        <v>123</v>
      </c>
      <c r="H23" s="73" t="s">
        <v>188</v>
      </c>
      <c r="I23" s="73" t="s">
        <v>284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283</v>
      </c>
      <c r="E24" s="74">
        <v>45083.747465277775</v>
      </c>
      <c r="F24" t="b">
        <v>1</v>
      </c>
      <c r="G24" s="73" t="s">
        <v>161</v>
      </c>
      <c r="H24" s="73" t="s">
        <v>188</v>
      </c>
      <c r="I24" s="73" t="s">
        <v>284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283</v>
      </c>
      <c r="D25">
        <v>5.28923438819597</v>
      </c>
      <c r="E25" s="74">
        <v>45083.747465277775</v>
      </c>
      <c r="F25" t="b">
        <v>1</v>
      </c>
      <c r="G25" s="73" t="s">
        <v>7</v>
      </c>
      <c r="H25" s="73" t="s">
        <v>188</v>
      </c>
      <c r="I25" s="73" t="s">
        <v>284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283</v>
      </c>
      <c r="E26" s="74">
        <v>45083.747465277775</v>
      </c>
      <c r="F26" t="b">
        <v>1</v>
      </c>
      <c r="G26" s="73" t="s">
        <v>157</v>
      </c>
      <c r="H26" s="73" t="s">
        <v>188</v>
      </c>
      <c r="I26" s="73" t="s">
        <v>284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283</v>
      </c>
      <c r="E27" s="74">
        <v>45083.747465277775</v>
      </c>
      <c r="F27" t="b">
        <v>1</v>
      </c>
      <c r="G27" s="73" t="s">
        <v>124</v>
      </c>
      <c r="H27" s="73" t="s">
        <v>188</v>
      </c>
      <c r="I27" s="73" t="s">
        <v>284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283</v>
      </c>
      <c r="E28" s="74">
        <v>45083.747465277775</v>
      </c>
      <c r="F28" t="b">
        <v>1</v>
      </c>
      <c r="G28" s="73" t="s">
        <v>163</v>
      </c>
      <c r="H28" s="73" t="s">
        <v>188</v>
      </c>
      <c r="I28" s="73" t="s">
        <v>284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283</v>
      </c>
      <c r="E29" s="74">
        <v>45083.747465277775</v>
      </c>
      <c r="F29" t="b">
        <v>1</v>
      </c>
      <c r="G29" s="73" t="s">
        <v>125</v>
      </c>
      <c r="H29" s="73" t="s">
        <v>188</v>
      </c>
      <c r="I29" s="73" t="s">
        <v>284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283</v>
      </c>
      <c r="E30" s="74">
        <v>45083.747465277775</v>
      </c>
      <c r="F30" t="b">
        <v>1</v>
      </c>
      <c r="G30" s="73" t="s">
        <v>164</v>
      </c>
      <c r="H30" s="73" t="s">
        <v>188</v>
      </c>
      <c r="I30" s="73" t="s">
        <v>284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283</v>
      </c>
      <c r="D31">
        <v>5.31</v>
      </c>
      <c r="E31" s="74">
        <v>45083.747465277775</v>
      </c>
      <c r="F31" t="b">
        <v>1</v>
      </c>
      <c r="G31" s="73" t="s">
        <v>8</v>
      </c>
      <c r="H31" s="73" t="s">
        <v>188</v>
      </c>
      <c r="I31" s="73" t="s">
        <v>284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283</v>
      </c>
      <c r="E32" s="74">
        <v>45083.747465277775</v>
      </c>
      <c r="F32" t="b">
        <v>1</v>
      </c>
      <c r="G32" s="73" t="s">
        <v>159</v>
      </c>
      <c r="H32" s="73" t="s">
        <v>188</v>
      </c>
      <c r="I32" s="73" t="s">
        <v>284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283</v>
      </c>
      <c r="D33">
        <v>2757.7020000000002</v>
      </c>
      <c r="E33" s="74">
        <v>45083.747465277775</v>
      </c>
      <c r="F33" t="b">
        <v>1</v>
      </c>
      <c r="G33" s="73" t="s">
        <v>13</v>
      </c>
      <c r="H33" s="73" t="s">
        <v>188</v>
      </c>
      <c r="I33" s="73" t="s">
        <v>284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283</v>
      </c>
      <c r="D34">
        <v>1694</v>
      </c>
      <c r="E34" s="74">
        <v>45083.747465277775</v>
      </c>
      <c r="F34" t="b">
        <v>1</v>
      </c>
      <c r="G34" s="73" t="s">
        <v>14</v>
      </c>
      <c r="H34" s="73" t="s">
        <v>188</v>
      </c>
      <c r="I34" s="73" t="s">
        <v>284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283</v>
      </c>
      <c r="D35">
        <v>4523.3099999999995</v>
      </c>
      <c r="E35" s="74">
        <v>45083.747476851851</v>
      </c>
      <c r="F35" t="b">
        <v>1</v>
      </c>
      <c r="G35" s="73" t="s">
        <v>15</v>
      </c>
      <c r="H35" s="73" t="s">
        <v>188</v>
      </c>
      <c r="I35" s="73" t="s">
        <v>284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283</v>
      </c>
      <c r="D36">
        <v>1360.3000000000002</v>
      </c>
      <c r="E36" s="74">
        <v>45083.747476851851</v>
      </c>
      <c r="F36" t="b">
        <v>1</v>
      </c>
      <c r="G36" s="73" t="s">
        <v>16</v>
      </c>
      <c r="H36" s="73" t="s">
        <v>188</v>
      </c>
      <c r="I36" s="73" t="s">
        <v>284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283</v>
      </c>
      <c r="E37" s="74">
        <v>45083.747476851851</v>
      </c>
      <c r="F37" t="b">
        <v>1</v>
      </c>
      <c r="G37" s="73" t="s">
        <v>272</v>
      </c>
      <c r="H37" s="73" t="s">
        <v>188</v>
      </c>
      <c r="I37" s="73" t="s">
        <v>284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283</v>
      </c>
      <c r="E38" s="74">
        <v>45083.747476851851</v>
      </c>
      <c r="F38" t="b">
        <v>1</v>
      </c>
      <c r="G38" s="73" t="s">
        <v>275</v>
      </c>
      <c r="H38" s="73" t="s">
        <v>188</v>
      </c>
      <c r="I38" s="73" t="s">
        <v>284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276</v>
      </c>
      <c r="C39" t="s">
        <v>283</v>
      </c>
      <c r="D39">
        <v>7577.61</v>
      </c>
      <c r="E39" s="74">
        <v>45083.747476851851</v>
      </c>
      <c r="F39" t="b">
        <v>1</v>
      </c>
      <c r="G39" s="73" t="s">
        <v>17</v>
      </c>
      <c r="H39" s="73" t="s">
        <v>188</v>
      </c>
      <c r="I39" s="73" t="s">
        <v>284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277</v>
      </c>
      <c r="C40" t="s">
        <v>283</v>
      </c>
      <c r="D40">
        <v>23131.487499999999</v>
      </c>
      <c r="E40" s="74">
        <v>45083.747476851851</v>
      </c>
      <c r="F40" t="b">
        <v>1</v>
      </c>
      <c r="G40" s="73" t="s">
        <v>18</v>
      </c>
      <c r="H40" s="73" t="s">
        <v>188</v>
      </c>
      <c r="I40" s="73" t="s">
        <v>284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283</v>
      </c>
      <c r="D41">
        <v>2244.9699999999998</v>
      </c>
      <c r="E41" s="74">
        <v>45083.747476851851</v>
      </c>
      <c r="F41" t="b">
        <v>1</v>
      </c>
      <c r="G41" s="73" t="s">
        <v>19</v>
      </c>
      <c r="H41" s="73" t="s">
        <v>188</v>
      </c>
      <c r="I41" s="73" t="s">
        <v>284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283</v>
      </c>
      <c r="D42">
        <v>3330.57</v>
      </c>
      <c r="E42" s="74">
        <v>45083.747476851851</v>
      </c>
      <c r="F42" t="b">
        <v>1</v>
      </c>
      <c r="G42" s="73" t="s">
        <v>20</v>
      </c>
      <c r="H42" s="73" t="s">
        <v>188</v>
      </c>
      <c r="I42" s="73" t="s">
        <v>284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283</v>
      </c>
      <c r="D43">
        <v>110.16</v>
      </c>
      <c r="E43" s="74">
        <v>45083.747476851851</v>
      </c>
      <c r="F43" t="b">
        <v>1</v>
      </c>
      <c r="G43" s="73" t="s">
        <v>21</v>
      </c>
      <c r="H43" s="73" t="s">
        <v>188</v>
      </c>
      <c r="I43" s="73" t="s">
        <v>284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283</v>
      </c>
      <c r="D44">
        <v>3111.66</v>
      </c>
      <c r="E44" s="74">
        <v>45083.747476851851</v>
      </c>
      <c r="F44" t="b">
        <v>1</v>
      </c>
      <c r="G44" s="73" t="s">
        <v>22</v>
      </c>
      <c r="H44" s="73" t="s">
        <v>188</v>
      </c>
      <c r="I44" s="73" t="s">
        <v>284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283</v>
      </c>
      <c r="D45">
        <v>8.4700000000000006</v>
      </c>
      <c r="E45" s="74">
        <v>45083.747476851851</v>
      </c>
      <c r="F45" t="b">
        <v>1</v>
      </c>
      <c r="G45" s="73" t="s">
        <v>23</v>
      </c>
      <c r="H45" s="73" t="s">
        <v>188</v>
      </c>
      <c r="I45" s="73" t="s">
        <v>284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283</v>
      </c>
      <c r="D46">
        <v>33274.667500000003</v>
      </c>
      <c r="E46" s="74">
        <v>45083.747476851851</v>
      </c>
      <c r="F46" t="b">
        <v>1</v>
      </c>
      <c r="G46" s="73" t="s">
        <v>24</v>
      </c>
      <c r="H46" s="73" t="s">
        <v>188</v>
      </c>
      <c r="I46" s="73" t="s">
        <v>284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283</v>
      </c>
      <c r="D47">
        <v>3263.92</v>
      </c>
      <c r="E47" s="74">
        <v>45083.747476851851</v>
      </c>
      <c r="F47" t="b">
        <v>1</v>
      </c>
      <c r="G47" s="73" t="s">
        <v>25</v>
      </c>
      <c r="H47" s="73" t="s">
        <v>188</v>
      </c>
      <c r="I47" s="73" t="s">
        <v>284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283</v>
      </c>
      <c r="D48">
        <v>6603.07</v>
      </c>
      <c r="E48" s="74">
        <v>45083.747476851851</v>
      </c>
      <c r="F48" t="b">
        <v>1</v>
      </c>
      <c r="G48" s="73" t="s">
        <v>26</v>
      </c>
      <c r="H48" s="73" t="s">
        <v>188</v>
      </c>
      <c r="I48" s="73" t="s">
        <v>284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283</v>
      </c>
      <c r="D49">
        <v>1040.99</v>
      </c>
      <c r="E49" s="74">
        <v>45083.747476851851</v>
      </c>
      <c r="F49" t="b">
        <v>1</v>
      </c>
      <c r="G49" s="73" t="s">
        <v>27</v>
      </c>
      <c r="H49" s="73" t="s">
        <v>188</v>
      </c>
      <c r="I49" s="73" t="s">
        <v>284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283</v>
      </c>
      <c r="D50">
        <v>4253.96</v>
      </c>
      <c r="E50" s="74">
        <v>45083.747476851851</v>
      </c>
      <c r="F50" t="b">
        <v>1</v>
      </c>
      <c r="G50" s="73" t="s">
        <v>28</v>
      </c>
      <c r="H50" s="73" t="s">
        <v>188</v>
      </c>
      <c r="I50" s="73" t="s">
        <v>284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283</v>
      </c>
      <c r="D51">
        <v>352.74</v>
      </c>
      <c r="E51" s="74">
        <v>45083.747476851851</v>
      </c>
      <c r="F51" t="b">
        <v>1</v>
      </c>
      <c r="G51" s="73" t="s">
        <v>29</v>
      </c>
      <c r="H51" s="73" t="s">
        <v>188</v>
      </c>
      <c r="I51" s="73" t="s">
        <v>284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283</v>
      </c>
      <c r="D52">
        <v>8243.9500000000007</v>
      </c>
      <c r="E52" s="74">
        <v>45083.747476851851</v>
      </c>
      <c r="F52" t="b">
        <v>1</v>
      </c>
      <c r="G52" s="73" t="s">
        <v>30</v>
      </c>
      <c r="H52" s="73" t="s">
        <v>188</v>
      </c>
      <c r="I52" s="73" t="s">
        <v>284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283</v>
      </c>
      <c r="D53">
        <v>3443.76</v>
      </c>
      <c r="E53" s="74">
        <v>45083.747476851851</v>
      </c>
      <c r="F53" t="b">
        <v>1</v>
      </c>
      <c r="G53" s="73" t="s">
        <v>31</v>
      </c>
      <c r="H53" s="73" t="s">
        <v>188</v>
      </c>
      <c r="I53" s="73" t="s">
        <v>284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283</v>
      </c>
      <c r="D54">
        <v>408.65</v>
      </c>
      <c r="E54" s="74">
        <v>45083.747476851851</v>
      </c>
      <c r="F54" t="b">
        <v>1</v>
      </c>
      <c r="G54" s="73" t="s">
        <v>32</v>
      </c>
      <c r="H54" s="73" t="s">
        <v>188</v>
      </c>
      <c r="I54" s="73" t="s">
        <v>284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283</v>
      </c>
      <c r="D55">
        <v>2312.86</v>
      </c>
      <c r="E55" s="74">
        <v>45083.747476851851</v>
      </c>
      <c r="F55" t="b">
        <v>1</v>
      </c>
      <c r="G55" s="73" t="s">
        <v>33</v>
      </c>
      <c r="H55" s="73" t="s">
        <v>188</v>
      </c>
      <c r="I55" s="73" t="s">
        <v>284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278</v>
      </c>
      <c r="C56" t="s">
        <v>283</v>
      </c>
      <c r="D56">
        <v>161.41</v>
      </c>
      <c r="E56" s="74">
        <v>45083.747476851851</v>
      </c>
      <c r="F56" t="b">
        <v>1</v>
      </c>
      <c r="G56" s="73" t="s">
        <v>34</v>
      </c>
      <c r="H56" s="73" t="s">
        <v>188</v>
      </c>
      <c r="I56" s="73" t="s">
        <v>284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283</v>
      </c>
      <c r="D57">
        <v>58411.4375</v>
      </c>
      <c r="E57" s="74">
        <v>45083.747476851851</v>
      </c>
      <c r="F57" t="b">
        <v>1</v>
      </c>
      <c r="G57" s="73" t="s">
        <v>35</v>
      </c>
      <c r="H57" s="73" t="s">
        <v>188</v>
      </c>
      <c r="I57" s="73" t="s">
        <v>284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283</v>
      </c>
      <c r="D58">
        <v>4.92</v>
      </c>
      <c r="E58" s="74">
        <v>45083.747476851851</v>
      </c>
      <c r="F58" t="b">
        <v>1</v>
      </c>
      <c r="G58" s="73" t="s">
        <v>9</v>
      </c>
      <c r="H58" s="73" t="s">
        <v>188</v>
      </c>
      <c r="I58" s="73" t="s">
        <v>284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283</v>
      </c>
      <c r="E59" s="74">
        <v>45083.747476851851</v>
      </c>
      <c r="F59" t="b">
        <v>1</v>
      </c>
      <c r="G59" s="73" t="s">
        <v>153</v>
      </c>
      <c r="H59" s="73" t="s">
        <v>188</v>
      </c>
      <c r="I59" s="73" t="s">
        <v>284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283</v>
      </c>
      <c r="D60">
        <v>5.52</v>
      </c>
      <c r="E60" s="74">
        <v>45083.747476851851</v>
      </c>
      <c r="F60" t="b">
        <v>1</v>
      </c>
      <c r="G60" s="73" t="s">
        <v>10</v>
      </c>
      <c r="H60" s="73" t="s">
        <v>188</v>
      </c>
      <c r="I60" s="73" t="s">
        <v>284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283</v>
      </c>
      <c r="E61" s="74">
        <v>45083.747488425928</v>
      </c>
      <c r="F61" t="b">
        <v>1</v>
      </c>
      <c r="G61" s="73" t="s">
        <v>154</v>
      </c>
      <c r="H61" s="73" t="s">
        <v>188</v>
      </c>
      <c r="I61" s="73" t="s">
        <v>284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283</v>
      </c>
      <c r="D62">
        <v>6.24</v>
      </c>
      <c r="E62" s="74">
        <v>45083.747488425928</v>
      </c>
      <c r="F62" t="b">
        <v>1</v>
      </c>
      <c r="G62" s="73" t="s">
        <v>11</v>
      </c>
      <c r="H62" s="73" t="s">
        <v>188</v>
      </c>
      <c r="I62" s="73" t="s">
        <v>284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283</v>
      </c>
      <c r="E63" s="74">
        <v>45083.747488425928</v>
      </c>
      <c r="F63" t="b">
        <v>1</v>
      </c>
      <c r="G63" s="73" t="s">
        <v>152</v>
      </c>
      <c r="H63" s="73" t="s">
        <v>188</v>
      </c>
      <c r="I63" s="73" t="s">
        <v>284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279</v>
      </c>
      <c r="C64" t="s">
        <v>283</v>
      </c>
      <c r="D64">
        <v>6.36</v>
      </c>
      <c r="E64" s="74">
        <v>45083.747488425928</v>
      </c>
      <c r="F64" t="b">
        <v>1</v>
      </c>
      <c r="G64" s="73" t="s">
        <v>12</v>
      </c>
      <c r="H64" s="73" t="s">
        <v>188</v>
      </c>
      <c r="I64" s="73" t="s">
        <v>284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280</v>
      </c>
      <c r="C65" t="s">
        <v>283</v>
      </c>
      <c r="E65" s="74">
        <v>45083.747488425928</v>
      </c>
      <c r="F65" t="b">
        <v>1</v>
      </c>
      <c r="G65" s="73" t="s">
        <v>155</v>
      </c>
      <c r="H65" s="73" t="s">
        <v>188</v>
      </c>
      <c r="I65" s="73" t="s">
        <v>284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285</v>
      </c>
      <c r="D66">
        <v>3457.317464008273</v>
      </c>
      <c r="E66" s="74">
        <v>45083.747488425928</v>
      </c>
      <c r="F66" t="b">
        <v>1</v>
      </c>
      <c r="G66" s="73" t="s">
        <v>241</v>
      </c>
      <c r="H66" s="73" t="s">
        <v>262</v>
      </c>
      <c r="I66" s="73" t="s">
        <v>284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285</v>
      </c>
      <c r="D67">
        <v>2657.0280359917274</v>
      </c>
      <c r="E67" s="74">
        <v>45083.747488425928</v>
      </c>
      <c r="F67" t="b">
        <v>1</v>
      </c>
      <c r="G67" s="73" t="s">
        <v>242</v>
      </c>
      <c r="H67" s="73" t="s">
        <v>262</v>
      </c>
      <c r="I67" s="73" t="s">
        <v>284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285</v>
      </c>
      <c r="D68">
        <v>30733.954310414865</v>
      </c>
      <c r="E68" s="74">
        <v>45083.747488425928</v>
      </c>
      <c r="F68" t="b">
        <v>1</v>
      </c>
      <c r="G68" s="73" t="s">
        <v>248</v>
      </c>
      <c r="H68" s="73" t="s">
        <v>262</v>
      </c>
      <c r="I68" s="73" t="s">
        <v>284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285</v>
      </c>
      <c r="D69">
        <v>17940.689972974</v>
      </c>
      <c r="E69" s="74">
        <v>45083.747488425928</v>
      </c>
      <c r="F69" t="b">
        <v>1</v>
      </c>
      <c r="G69" s="73" t="s">
        <v>249</v>
      </c>
      <c r="H69" s="73" t="s">
        <v>262</v>
      </c>
      <c r="I69" s="73" t="s">
        <v>284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285</v>
      </c>
      <c r="D70">
        <v>12793.264337440865</v>
      </c>
      <c r="E70" s="74">
        <v>45083.747488425928</v>
      </c>
      <c r="F70" t="b">
        <v>1</v>
      </c>
      <c r="G70" s="73" t="s">
        <v>250</v>
      </c>
      <c r="H70" s="73" t="s">
        <v>262</v>
      </c>
      <c r="I70" s="73" t="s">
        <v>284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281</v>
      </c>
      <c r="C71" t="s">
        <v>285</v>
      </c>
      <c r="D71">
        <v>4358.3605202462541</v>
      </c>
      <c r="E71" s="74">
        <v>45083.747488425928</v>
      </c>
      <c r="F71" t="b">
        <v>1</v>
      </c>
      <c r="G71" s="73" t="s">
        <v>251</v>
      </c>
      <c r="H71" s="73" t="s">
        <v>262</v>
      </c>
      <c r="I71" s="73" t="s">
        <v>284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282</v>
      </c>
      <c r="C72" t="s">
        <v>285</v>
      </c>
      <c r="D72">
        <v>14.47016933888805</v>
      </c>
      <c r="E72" s="74">
        <v>45083.747488425928</v>
      </c>
      <c r="F72" t="b">
        <v>1</v>
      </c>
      <c r="G72" s="73" t="s">
        <v>252</v>
      </c>
      <c r="H72" s="73" t="s">
        <v>262</v>
      </c>
      <c r="I72" s="73" t="s">
        <v>284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2023-06-06T21:57:27Z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