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GEC\IAS\IPoM\2019\Junio\Gráficos Web\"/>
    </mc:Choice>
  </mc:AlternateContent>
  <bookViews>
    <workbookView xWindow="0" yWindow="0" windowWidth="28800" windowHeight="12000"/>
  </bookViews>
  <sheets>
    <sheet name="G V.15" sheetId="4" r:id="rId1"/>
    <sheet name="T V.2" sheetId="2" r:id="rId2"/>
    <sheet name="T V.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6" i="3" l="1"/>
  <c r="X96" i="3" s="1"/>
  <c r="S96" i="3"/>
  <c r="R96" i="3"/>
  <c r="R97" i="3" s="1"/>
  <c r="Z90" i="3"/>
  <c r="Y90" i="3"/>
  <c r="R89" i="3"/>
  <c r="V88" i="3"/>
  <c r="U88" i="3"/>
  <c r="T88" i="3"/>
  <c r="S88" i="3"/>
  <c r="R88" i="3"/>
  <c r="M88" i="3"/>
  <c r="L88" i="3"/>
  <c r="V87" i="3"/>
  <c r="U87" i="3"/>
  <c r="T87" i="3"/>
  <c r="S87" i="3"/>
  <c r="R87" i="3"/>
  <c r="V86" i="3"/>
  <c r="U86" i="3"/>
  <c r="T86" i="3"/>
  <c r="S86" i="3"/>
  <c r="R86" i="3"/>
  <c r="V85" i="3"/>
  <c r="V97" i="3" s="1"/>
  <c r="X97" i="3" s="1"/>
  <c r="U85" i="3"/>
  <c r="U97" i="3" s="1"/>
  <c r="Z97" i="3" s="1"/>
  <c r="T85" i="3"/>
  <c r="T97" i="3" s="1"/>
  <c r="Y97" i="3" s="1"/>
  <c r="S85" i="3"/>
  <c r="S97" i="3" s="1"/>
  <c r="R85" i="3"/>
  <c r="V84" i="3"/>
  <c r="U84" i="3"/>
  <c r="T84" i="3"/>
  <c r="S84" i="3"/>
  <c r="R84" i="3"/>
  <c r="M84" i="3"/>
  <c r="L84" i="3"/>
  <c r="V83" i="3"/>
  <c r="U83" i="3"/>
  <c r="T83" i="3"/>
  <c r="S83" i="3"/>
  <c r="R83" i="3"/>
  <c r="V82" i="3"/>
  <c r="U82" i="3"/>
  <c r="T82" i="3"/>
  <c r="S82" i="3"/>
  <c r="R82" i="3"/>
  <c r="V81" i="3"/>
  <c r="U81" i="3"/>
  <c r="U96" i="3" s="1"/>
  <c r="Z96" i="3" s="1"/>
  <c r="T81" i="3"/>
  <c r="T96" i="3" s="1"/>
  <c r="Y96" i="3" s="1"/>
  <c r="S81" i="3"/>
  <c r="R81" i="3"/>
  <c r="V80" i="3"/>
  <c r="U80" i="3"/>
  <c r="T80" i="3"/>
  <c r="S80" i="3"/>
  <c r="R80" i="3"/>
  <c r="M80" i="3"/>
  <c r="L80" i="3"/>
  <c r="V79" i="3"/>
  <c r="U79" i="3"/>
  <c r="T79" i="3"/>
  <c r="S79" i="3"/>
  <c r="R79" i="3"/>
  <c r="V78" i="3"/>
  <c r="U78" i="3"/>
  <c r="T78" i="3"/>
  <c r="S78" i="3"/>
  <c r="R78" i="3"/>
  <c r="V77" i="3"/>
  <c r="V95" i="3" s="1"/>
  <c r="X95" i="3" s="1"/>
  <c r="U77" i="3"/>
  <c r="U95" i="3" s="1"/>
  <c r="Z95" i="3" s="1"/>
  <c r="T77" i="3"/>
  <c r="T95" i="3" s="1"/>
  <c r="Y95" i="3" s="1"/>
  <c r="S77" i="3"/>
  <c r="S95" i="3" s="1"/>
  <c r="R77" i="3"/>
  <c r="O77" i="3"/>
  <c r="P77" i="3" s="1"/>
  <c r="Q77" i="3" s="1"/>
  <c r="O76" i="3"/>
  <c r="M76" i="3"/>
  <c r="L76" i="3"/>
  <c r="M72" i="3"/>
  <c r="L72" i="3"/>
</calcChain>
</file>

<file path=xl/sharedStrings.xml><?xml version="1.0" encoding="utf-8"?>
<sst xmlns="http://schemas.openxmlformats.org/spreadsheetml/2006/main" count="58" uniqueCount="50">
  <si>
    <t>Proyección 2018</t>
  </si>
  <si>
    <t>Proyección 2014</t>
  </si>
  <si>
    <t>02</t>
  </si>
  <si>
    <t>03</t>
  </si>
  <si>
    <t>04</t>
  </si>
  <si>
    <t>05</t>
  </si>
  <si>
    <t>06</t>
  </si>
  <si>
    <t>07</t>
  </si>
  <si>
    <t>08</t>
  </si>
  <si>
    <t>09</t>
  </si>
  <si>
    <t>2019-2028</t>
  </si>
  <si>
    <t>PTF</t>
  </si>
  <si>
    <t>Trabajo</t>
  </si>
  <si>
    <t>Capital</t>
  </si>
  <si>
    <t>Fuente: Banco Central de Chile.</t>
  </si>
  <si>
    <t>Crecimiento tendencial (*)</t>
  </si>
  <si>
    <t>(miles de personas, 2002-2050)</t>
  </si>
  <si>
    <t>(porcentaje)</t>
  </si>
  <si>
    <t>Proyecciones de población en edad de trabajar</t>
  </si>
  <si>
    <t>Fuente: Instituto Nacional de Estadísticas.</t>
  </si>
  <si>
    <t>Año</t>
  </si>
  <si>
    <t>Proyección de crecimiento del PIB tendencial</t>
  </si>
  <si>
    <t>Contribución al crecimiento del PIB no minero</t>
  </si>
  <si>
    <t>PIB no minero</t>
  </si>
  <si>
    <t>PIB total</t>
  </si>
  <si>
    <t>PIB minero</t>
  </si>
  <si>
    <t>(*) Minería pondera 11,9% del PIB total. Se asume que IVA y derechos de importación crecen a la misma tasa que el PIB no minero.</t>
  </si>
  <si>
    <t>Estimaciones de crecimiento potencial y brechas de actividad para el PIB no minero (1)</t>
  </si>
  <si>
    <t>Prom. Sept.18</t>
  </si>
  <si>
    <t>MEP (5)</t>
  </si>
  <si>
    <t>Sept.18</t>
  </si>
  <si>
    <t>Jun.19</t>
  </si>
  <si>
    <t>Sep.18</t>
  </si>
  <si>
    <t>vel proy mar</t>
  </si>
  <si>
    <t>Brecha que presupueste en Marzo</t>
  </si>
  <si>
    <t>Sorpresa (dato&lt;esperado) y Dproy jun vs mar</t>
  </si>
  <si>
    <t>Ef. revisión potencial</t>
  </si>
  <si>
    <t>Brecha Final</t>
  </si>
  <si>
    <t>brecha t-1</t>
  </si>
  <si>
    <t>Brecha proyectada en Marzo</t>
  </si>
  <si>
    <t>Brecha Final promedio</t>
  </si>
  <si>
    <t>Revisión total</t>
  </si>
  <si>
    <t>Tabla V.2</t>
  </si>
  <si>
    <t>Tabla V.3</t>
  </si>
  <si>
    <t>PIB no minero (2)</t>
  </si>
  <si>
    <t>Potencial (2)</t>
  </si>
  <si>
    <t>Brecha (2) (3)</t>
  </si>
  <si>
    <t>M. estadísticos (4)</t>
  </si>
  <si>
    <t xml:space="preserve">(1) Para cada columna, cifras posteriores a la línea segmentada corresponden a la proyección contenida en el IPoM de cada año. (2) PIB no minero a costo de factores desestacionalizado. (3) Promedio del año. (4) Corresponde a la diferencia (en logaritmos) del nivel de PIB efectivo y potencial, expresado en porcentaje. (4) M. estadísticos promedia niveles de potenciales calculados con filtro tri-variado y filtro mutivariado. (5) Brecha modelo MEP. </t>
  </si>
  <si>
    <t>Gráfico V.15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</si>
</sst>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umnst777 Lt BT"/>
    </font>
    <font>
      <b/>
      <sz val="9"/>
      <name val="Frutiger LT 45 Light"/>
      <family val="2"/>
    </font>
    <font>
      <sz val="8"/>
      <name val="Frutiger LT 45 Light"/>
      <family val="2"/>
    </font>
    <font>
      <sz val="7"/>
      <name val="Frutiger LT 45 Light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7"/>
      <color theme="0"/>
      <name val="Frutiger LT 45 Light"/>
      <family val="2"/>
    </font>
    <font>
      <sz val="10"/>
      <name val="Arial"/>
      <family val="2"/>
    </font>
    <font>
      <sz val="6.5"/>
      <name val="Frutiger LT 45 Light"/>
      <family val="2"/>
    </font>
    <font>
      <sz val="11"/>
      <color theme="1"/>
      <name val="FrutigerLT-LightCn"/>
    </font>
    <font>
      <b/>
      <sz val="9"/>
      <color theme="1"/>
      <name val="Calibri"/>
      <family val="2"/>
      <scheme val="minor"/>
    </font>
    <font>
      <sz val="7"/>
      <color theme="1"/>
      <name val="Frutiger LT 45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dashed">
        <color indexed="64"/>
      </top>
      <bottom/>
      <diagonal/>
    </border>
    <border>
      <left style="thin">
        <color theme="0"/>
      </left>
      <right style="thin">
        <color indexed="64"/>
      </right>
      <top style="dashed">
        <color indexed="64"/>
      </top>
      <bottom/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9" fillId="0" borderId="0"/>
  </cellStyleXfs>
  <cellXfs count="64">
    <xf numFmtId="0" fontId="0" fillId="0" borderId="0" xfId="0"/>
    <xf numFmtId="0" fontId="0" fillId="2" borderId="0" xfId="0" applyFill="1" applyAlignment="1">
      <alignment horizontal="left"/>
    </xf>
    <xf numFmtId="3" fontId="0" fillId="2" borderId="0" xfId="0" applyNumberFormat="1" applyFill="1"/>
    <xf numFmtId="0" fontId="0" fillId="2" borderId="0" xfId="0" applyFill="1"/>
    <xf numFmtId="164" fontId="0" fillId="2" borderId="0" xfId="0" applyNumberFormat="1" applyFill="1" applyAlignment="1">
      <alignment horizontal="center"/>
    </xf>
    <xf numFmtId="0" fontId="4" fillId="2" borderId="0" xfId="1" applyFont="1" applyFill="1" applyAlignment="1">
      <alignment horizontal="left"/>
    </xf>
    <xf numFmtId="0" fontId="5" fillId="2" borderId="0" xfId="1" applyFont="1" applyFill="1" applyAlignment="1">
      <alignment horizontal="left"/>
    </xf>
    <xf numFmtId="0" fontId="6" fillId="3" borderId="1" xfId="2" applyFont="1" applyFill="1" applyBorder="1" applyAlignment="1">
      <alignment horizontal="center" vertical="center"/>
    </xf>
    <xf numFmtId="0" fontId="7" fillId="0" borderId="1" xfId="0" quotePrefix="1" applyFont="1" applyFill="1" applyBorder="1" applyAlignment="1">
      <alignment horizontal="left"/>
    </xf>
    <xf numFmtId="3" fontId="7" fillId="0" borderId="1" xfId="0" applyNumberFormat="1" applyFont="1" applyFill="1" applyBorder="1"/>
    <xf numFmtId="0" fontId="7" fillId="0" borderId="1" xfId="0" applyFont="1" applyFill="1" applyBorder="1" applyAlignment="1">
      <alignment horizontal="left"/>
    </xf>
    <xf numFmtId="14" fontId="8" fillId="3" borderId="2" xfId="2" applyNumberFormat="1" applyFont="1" applyFill="1" applyBorder="1" applyAlignment="1">
      <alignment horizontal="center" vertical="center" wrapText="1"/>
    </xf>
    <xf numFmtId="14" fontId="8" fillId="3" borderId="2" xfId="2" applyNumberFormat="1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left" vertical="center" wrapText="1"/>
    </xf>
    <xf numFmtId="164" fontId="10" fillId="0" borderId="4" xfId="3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11" fillId="0" borderId="0" xfId="0" applyFont="1"/>
    <xf numFmtId="0" fontId="11" fillId="0" borderId="0" xfId="0" applyFont="1" applyBorder="1"/>
    <xf numFmtId="0" fontId="4" fillId="2" borderId="0" xfId="1" applyFont="1" applyFill="1" applyBorder="1" applyAlignment="1">
      <alignment horizontal="left"/>
    </xf>
    <xf numFmtId="0" fontId="4" fillId="2" borderId="7" xfId="1" applyFont="1" applyFill="1" applyBorder="1" applyAlignment="1">
      <alignment horizontal="left"/>
    </xf>
    <xf numFmtId="0" fontId="11" fillId="0" borderId="7" xfId="0" applyFont="1" applyBorder="1"/>
    <xf numFmtId="14" fontId="8" fillId="3" borderId="14" xfId="2" applyNumberFormat="1" applyFont="1" applyFill="1" applyBorder="1" applyAlignment="1">
      <alignment horizontal="center" vertical="center" wrapText="1"/>
    </xf>
    <xf numFmtId="0" fontId="11" fillId="0" borderId="15" xfId="0" applyFont="1" applyBorder="1"/>
    <xf numFmtId="0" fontId="5" fillId="4" borderId="0" xfId="2" applyFont="1" applyFill="1" applyBorder="1" applyAlignment="1">
      <alignment horizontal="left" vertical="center" wrapText="1"/>
    </xf>
    <xf numFmtId="164" fontId="10" fillId="0" borderId="8" xfId="3" applyNumberFormat="1" applyFont="1" applyFill="1" applyBorder="1" applyAlignment="1">
      <alignment horizontal="center" vertical="center"/>
    </xf>
    <xf numFmtId="164" fontId="10" fillId="0" borderId="16" xfId="3" applyNumberFormat="1" applyFont="1" applyFill="1" applyBorder="1" applyAlignment="1">
      <alignment horizontal="center" vertical="center"/>
    </xf>
    <xf numFmtId="164" fontId="10" fillId="0" borderId="5" xfId="3" applyNumberFormat="1" applyFont="1" applyFill="1" applyBorder="1" applyAlignment="1">
      <alignment horizontal="center" vertical="center"/>
    </xf>
    <xf numFmtId="164" fontId="11" fillId="0" borderId="0" xfId="0" applyNumberFormat="1" applyFont="1"/>
    <xf numFmtId="164" fontId="10" fillId="0" borderId="17" xfId="3" applyNumberFormat="1" applyFont="1" applyFill="1" applyBorder="1" applyAlignment="1">
      <alignment horizontal="center" vertical="center"/>
    </xf>
    <xf numFmtId="164" fontId="10" fillId="0" borderId="18" xfId="3" applyNumberFormat="1" applyFont="1" applyFill="1" applyBorder="1" applyAlignment="1">
      <alignment horizontal="center" vertical="center"/>
    </xf>
    <xf numFmtId="164" fontId="10" fillId="0" borderId="19" xfId="3" applyNumberFormat="1" applyFont="1" applyFill="1" applyBorder="1" applyAlignment="1">
      <alignment horizontal="center" vertical="center"/>
    </xf>
    <xf numFmtId="164" fontId="10" fillId="0" borderId="20" xfId="3" applyNumberFormat="1" applyFont="1" applyFill="1" applyBorder="1" applyAlignment="1">
      <alignment horizontal="center" vertical="center"/>
    </xf>
    <xf numFmtId="0" fontId="13" fillId="0" borderId="0" xfId="0" quotePrefix="1" applyFont="1" applyBorder="1" applyAlignment="1">
      <alignment vertical="top"/>
    </xf>
    <xf numFmtId="0" fontId="13" fillId="0" borderId="0" xfId="0" quotePrefix="1" applyFont="1" applyBorder="1" applyAlignment="1">
      <alignment vertical="top" wrapText="1"/>
    </xf>
    <xf numFmtId="165" fontId="11" fillId="0" borderId="0" xfId="0" applyNumberFormat="1" applyFont="1"/>
    <xf numFmtId="2" fontId="11" fillId="0" borderId="0" xfId="0" applyNumberFormat="1" applyFont="1"/>
    <xf numFmtId="0" fontId="11" fillId="2" borderId="0" xfId="0" applyFont="1" applyFill="1" applyBorder="1"/>
    <xf numFmtId="0" fontId="11" fillId="2" borderId="3" xfId="0" applyFont="1" applyFill="1" applyBorder="1"/>
    <xf numFmtId="164" fontId="11" fillId="2" borderId="0" xfId="0" applyNumberFormat="1" applyFont="1" applyFill="1"/>
    <xf numFmtId="2" fontId="11" fillId="2" borderId="0" xfId="0" applyNumberFormat="1" applyFont="1" applyFill="1"/>
    <xf numFmtId="164" fontId="11" fillId="2" borderId="3" xfId="0" applyNumberFormat="1" applyFont="1" applyFill="1" applyBorder="1"/>
    <xf numFmtId="2" fontId="11" fillId="2" borderId="3" xfId="0" applyNumberFormat="1" applyFont="1" applyFill="1" applyBorder="1"/>
    <xf numFmtId="0" fontId="3" fillId="0" borderId="0" xfId="1" applyFont="1" applyFill="1" applyBorder="1" applyAlignment="1">
      <alignment horizontal="left"/>
    </xf>
    <xf numFmtId="0" fontId="12" fillId="0" borderId="0" xfId="0" applyFont="1" applyFill="1" applyBorder="1"/>
    <xf numFmtId="0" fontId="3" fillId="0" borderId="0" xfId="1" applyFont="1" applyFill="1"/>
    <xf numFmtId="0" fontId="0" fillId="0" borderId="0" xfId="0" applyFill="1"/>
    <xf numFmtId="14" fontId="8" fillId="3" borderId="6" xfId="2" applyNumberFormat="1" applyFont="1" applyFill="1" applyBorder="1" applyAlignment="1">
      <alignment horizontal="center" vertical="center" wrapText="1"/>
    </xf>
    <xf numFmtId="14" fontId="8" fillId="3" borderId="7" xfId="2" applyNumberFormat="1" applyFont="1" applyFill="1" applyBorder="1" applyAlignment="1">
      <alignment horizontal="center" vertical="center" wrapText="1"/>
    </xf>
    <xf numFmtId="14" fontId="8" fillId="3" borderId="2" xfId="2" applyNumberFormat="1" applyFont="1" applyFill="1" applyBorder="1" applyAlignment="1">
      <alignment horizontal="center" vertical="center" wrapText="1"/>
    </xf>
    <xf numFmtId="14" fontId="8" fillId="3" borderId="5" xfId="2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3" fillId="0" borderId="0" xfId="0" quotePrefix="1" applyFont="1" applyBorder="1" applyAlignment="1">
      <alignment horizontal="justify" vertical="center" wrapText="1"/>
    </xf>
    <xf numFmtId="0" fontId="11" fillId="0" borderId="0" xfId="0" applyFont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8" fillId="3" borderId="8" xfId="2" applyFont="1" applyFill="1" applyBorder="1" applyAlignment="1">
      <alignment horizontal="center" vertical="center"/>
    </xf>
    <xf numFmtId="0" fontId="8" fillId="3" borderId="14" xfId="2" applyFont="1" applyFill="1" applyBorder="1" applyAlignment="1">
      <alignment horizontal="center" vertical="center"/>
    </xf>
    <xf numFmtId="14" fontId="8" fillId="3" borderId="9" xfId="2" applyNumberFormat="1" applyFont="1" applyFill="1" applyBorder="1" applyAlignment="1">
      <alignment horizontal="center" vertical="center" wrapText="1"/>
    </xf>
    <xf numFmtId="14" fontId="8" fillId="3" borderId="10" xfId="2" applyNumberFormat="1" applyFont="1" applyFill="1" applyBorder="1" applyAlignment="1">
      <alignment horizontal="center" vertical="center" wrapText="1"/>
    </xf>
    <xf numFmtId="14" fontId="8" fillId="3" borderId="0" xfId="2" applyNumberFormat="1" applyFont="1" applyFill="1" applyBorder="1" applyAlignment="1">
      <alignment horizontal="center" vertical="center" wrapText="1"/>
    </xf>
    <xf numFmtId="14" fontId="8" fillId="3" borderId="11" xfId="2" applyNumberFormat="1" applyFont="1" applyFill="1" applyBorder="1" applyAlignment="1">
      <alignment horizontal="center" vertical="center" wrapText="1"/>
    </xf>
    <xf numFmtId="14" fontId="8" fillId="3" borderId="14" xfId="2" applyNumberFormat="1" applyFont="1" applyFill="1" applyBorder="1" applyAlignment="1">
      <alignment horizontal="center" vertical="center" wrapText="1"/>
    </xf>
    <xf numFmtId="14" fontId="8" fillId="3" borderId="12" xfId="2" applyNumberFormat="1" applyFont="1" applyFill="1" applyBorder="1" applyAlignment="1">
      <alignment horizontal="center" vertical="center" wrapText="1"/>
    </xf>
    <xf numFmtId="14" fontId="8" fillId="3" borderId="13" xfId="2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3 2 3" xfId="2"/>
    <cellStyle name="Normal 72" xfId="3"/>
    <cellStyle name="Normal_Graficos Actividad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10069444444444"/>
          <c:y val="6.7014583333333336E-2"/>
          <c:w val="0.86917824074074079"/>
          <c:h val="0.83751493055555559"/>
        </c:manualLayout>
      </c:layout>
      <c:lineChart>
        <c:grouping val="standard"/>
        <c:varyColors val="0"/>
        <c:ser>
          <c:idx val="1"/>
          <c:order val="0"/>
          <c:tx>
            <c:strRef>
              <c:f>'G V.15'!$C$2</c:f>
              <c:strCache>
                <c:ptCount val="1"/>
                <c:pt idx="0">
                  <c:v>Proyección 2014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'G V.15'!$B$3:$B$51</c:f>
              <c:strCache>
                <c:ptCount val="49"/>
                <c:pt idx="0">
                  <c:v>02</c:v>
                </c:pt>
                <c:pt idx="1">
                  <c:v>03</c:v>
                </c:pt>
                <c:pt idx="2">
                  <c:v>04</c:v>
                </c:pt>
                <c:pt idx="3">
                  <c:v>05</c:v>
                </c:pt>
                <c:pt idx="4">
                  <c:v>06</c:v>
                </c:pt>
                <c:pt idx="5">
                  <c:v>07</c:v>
                </c:pt>
                <c:pt idx="6">
                  <c:v>08</c:v>
                </c:pt>
                <c:pt idx="7">
                  <c:v>09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</c:strCache>
            </c:strRef>
          </c:cat>
          <c:val>
            <c:numRef>
              <c:f>'G V.15'!$C$3:$C$51</c:f>
              <c:numCache>
                <c:formatCode>#,##0</c:formatCode>
                <c:ptCount val="49"/>
                <c:pt idx="0">
                  <c:v>11552.285</c:v>
                </c:pt>
                <c:pt idx="1">
                  <c:v>11776.248</c:v>
                </c:pt>
                <c:pt idx="2">
                  <c:v>12002.97</c:v>
                </c:pt>
                <c:pt idx="3">
                  <c:v>12232.813</c:v>
                </c:pt>
                <c:pt idx="4">
                  <c:v>12463.451999999999</c:v>
                </c:pt>
                <c:pt idx="5">
                  <c:v>12690.325999999999</c:v>
                </c:pt>
                <c:pt idx="6">
                  <c:v>12913.2</c:v>
                </c:pt>
                <c:pt idx="7">
                  <c:v>13132.861000000001</c:v>
                </c:pt>
                <c:pt idx="8">
                  <c:v>13344.647000000001</c:v>
                </c:pt>
                <c:pt idx="9">
                  <c:v>13553.161</c:v>
                </c:pt>
                <c:pt idx="10">
                  <c:v>13759.865</c:v>
                </c:pt>
                <c:pt idx="11">
                  <c:v>13959.92</c:v>
                </c:pt>
                <c:pt idx="12">
                  <c:v>14153.468000000001</c:v>
                </c:pt>
                <c:pt idx="13">
                  <c:v>14339.915000000001</c:v>
                </c:pt>
                <c:pt idx="14">
                  <c:v>14518.968999999999</c:v>
                </c:pt>
                <c:pt idx="15">
                  <c:v>14692.894</c:v>
                </c:pt>
                <c:pt idx="16">
                  <c:v>14858.432000000001</c:v>
                </c:pt>
                <c:pt idx="17">
                  <c:v>15017.35</c:v>
                </c:pt>
                <c:pt idx="18">
                  <c:v>15171.68</c:v>
                </c:pt>
                <c:pt idx="19">
                  <c:v>15296.972597604965</c:v>
                </c:pt>
                <c:pt idx="20">
                  <c:v>15422.265195209924</c:v>
                </c:pt>
                <c:pt idx="21">
                  <c:v>15547.55779281489</c:v>
                </c:pt>
                <c:pt idx="22">
                  <c:v>15672.850390419855</c:v>
                </c:pt>
                <c:pt idx="23">
                  <c:v>15798.142988024814</c:v>
                </c:pt>
                <c:pt idx="24">
                  <c:v>15906.726935941882</c:v>
                </c:pt>
                <c:pt idx="25">
                  <c:v>16015.310883858951</c:v>
                </c:pt>
                <c:pt idx="26">
                  <c:v>16123.894831776017</c:v>
                </c:pt>
                <c:pt idx="27">
                  <c:v>16232.478779693085</c:v>
                </c:pt>
                <c:pt idx="28">
                  <c:v>16341.062727610157</c:v>
                </c:pt>
                <c:pt idx="29">
                  <c:v>16425.110146106646</c:v>
                </c:pt>
                <c:pt idx="30">
                  <c:v>16509.157564603142</c:v>
                </c:pt>
                <c:pt idx="31">
                  <c:v>16593.204983099633</c:v>
                </c:pt>
                <c:pt idx="32">
                  <c:v>16677.252401596128</c:v>
                </c:pt>
                <c:pt idx="33">
                  <c:v>16761.299820092623</c:v>
                </c:pt>
                <c:pt idx="34">
                  <c:v>16818.372734088749</c:v>
                </c:pt>
                <c:pt idx="35">
                  <c:v>16875.445648084875</c:v>
                </c:pt>
                <c:pt idx="36">
                  <c:v>16932.518562081004</c:v>
                </c:pt>
                <c:pt idx="37">
                  <c:v>16989.591476077127</c:v>
                </c:pt>
                <c:pt idx="38">
                  <c:v>17046.664390073256</c:v>
                </c:pt>
                <c:pt idx="39">
                  <c:v>17077.197294955382</c:v>
                </c:pt>
                <c:pt idx="40">
                  <c:v>17107.730199837515</c:v>
                </c:pt>
                <c:pt idx="41">
                  <c:v>17138.263104719645</c:v>
                </c:pt>
                <c:pt idx="42">
                  <c:v>17168.796009601774</c:v>
                </c:pt>
                <c:pt idx="43">
                  <c:v>17199.3289144839</c:v>
                </c:pt>
                <c:pt idx="44">
                  <c:v>17211.746106951621</c:v>
                </c:pt>
                <c:pt idx="45">
                  <c:v>17224.163299419335</c:v>
                </c:pt>
                <c:pt idx="46">
                  <c:v>17236.580491887053</c:v>
                </c:pt>
                <c:pt idx="47">
                  <c:v>17248.997684354763</c:v>
                </c:pt>
                <c:pt idx="48">
                  <c:v>17261.414876822484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39-4DF8-AF60-16F2906B36F6}"/>
            </c:ext>
          </c:extLst>
        </c:ser>
        <c:ser>
          <c:idx val="0"/>
          <c:order val="1"/>
          <c:tx>
            <c:strRef>
              <c:f>'G V.15'!$D$2</c:f>
              <c:strCache>
                <c:ptCount val="1"/>
                <c:pt idx="0">
                  <c:v>Proyección 2018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 V.15'!$B$3:$B$51</c:f>
              <c:strCache>
                <c:ptCount val="49"/>
                <c:pt idx="0">
                  <c:v>02</c:v>
                </c:pt>
                <c:pt idx="1">
                  <c:v>03</c:v>
                </c:pt>
                <c:pt idx="2">
                  <c:v>04</c:v>
                </c:pt>
                <c:pt idx="3">
                  <c:v>05</c:v>
                </c:pt>
                <c:pt idx="4">
                  <c:v>06</c:v>
                </c:pt>
                <c:pt idx="5">
                  <c:v>07</c:v>
                </c:pt>
                <c:pt idx="6">
                  <c:v>08</c:v>
                </c:pt>
                <c:pt idx="7">
                  <c:v>09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</c:strCache>
            </c:strRef>
          </c:cat>
          <c:val>
            <c:numRef>
              <c:f>'G V.15'!$D$3:$D$51</c:f>
              <c:numCache>
                <c:formatCode>#,##0</c:formatCode>
                <c:ptCount val="49"/>
                <c:pt idx="0">
                  <c:v>11534.888999999999</c:v>
                </c:pt>
                <c:pt idx="1">
                  <c:v>11740.789000000001</c:v>
                </c:pt>
                <c:pt idx="2">
                  <c:v>11964.504000000003</c:v>
                </c:pt>
                <c:pt idx="3">
                  <c:v>12192.013000000001</c:v>
                </c:pt>
                <c:pt idx="4">
                  <c:v>12426.368999999999</c:v>
                </c:pt>
                <c:pt idx="5">
                  <c:v>12653.605000000001</c:v>
                </c:pt>
                <c:pt idx="6">
                  <c:v>12874.670999999998</c:v>
                </c:pt>
                <c:pt idx="7">
                  <c:v>13088.819000000001</c:v>
                </c:pt>
                <c:pt idx="8">
                  <c:v>13296.160000000002</c:v>
                </c:pt>
                <c:pt idx="9">
                  <c:v>13505.226000000001</c:v>
                </c:pt>
                <c:pt idx="10">
                  <c:v>13711.386</c:v>
                </c:pt>
                <c:pt idx="11">
                  <c:v>13899.475999999999</c:v>
                </c:pt>
                <c:pt idx="12">
                  <c:v>14088.688</c:v>
                </c:pt>
                <c:pt idx="13">
                  <c:v>14275.667000000001</c:v>
                </c:pt>
                <c:pt idx="14">
                  <c:v>14474.395999999999</c:v>
                </c:pt>
                <c:pt idx="15">
                  <c:v>14729.49</c:v>
                </c:pt>
                <c:pt idx="16">
                  <c:v>15055.265000000001</c:v>
                </c:pt>
                <c:pt idx="17">
                  <c:v>15393.044000000002</c:v>
                </c:pt>
                <c:pt idx="18">
                  <c:v>15720.272000000001</c:v>
                </c:pt>
                <c:pt idx="19">
                  <c:v>15932.698000000002</c:v>
                </c:pt>
                <c:pt idx="20">
                  <c:v>16089.197</c:v>
                </c:pt>
                <c:pt idx="21">
                  <c:v>16238.022000000001</c:v>
                </c:pt>
                <c:pt idx="22">
                  <c:v>16388.351999999999</c:v>
                </c:pt>
                <c:pt idx="23">
                  <c:v>16537.166000000001</c:v>
                </c:pt>
                <c:pt idx="24">
                  <c:v>16681.983</c:v>
                </c:pt>
                <c:pt idx="25">
                  <c:v>16819.953000000001</c:v>
                </c:pt>
                <c:pt idx="26">
                  <c:v>16951.763999999999</c:v>
                </c:pt>
                <c:pt idx="27">
                  <c:v>17082.254000000001</c:v>
                </c:pt>
                <c:pt idx="28">
                  <c:v>17214.143999999997</c:v>
                </c:pt>
                <c:pt idx="29">
                  <c:v>17337.645</c:v>
                </c:pt>
                <c:pt idx="30">
                  <c:v>17444.768</c:v>
                </c:pt>
                <c:pt idx="31">
                  <c:v>17541.465</c:v>
                </c:pt>
                <c:pt idx="32">
                  <c:v>17634.718999999997</c:v>
                </c:pt>
                <c:pt idx="33">
                  <c:v>17727.344000000001</c:v>
                </c:pt>
                <c:pt idx="34">
                  <c:v>17818.509999999998</c:v>
                </c:pt>
                <c:pt idx="35">
                  <c:v>17906.350999999995</c:v>
                </c:pt>
                <c:pt idx="36">
                  <c:v>17989.805</c:v>
                </c:pt>
                <c:pt idx="37">
                  <c:v>18068.363000000001</c:v>
                </c:pt>
                <c:pt idx="38">
                  <c:v>18141.635999999999</c:v>
                </c:pt>
                <c:pt idx="39">
                  <c:v>18209.309999999998</c:v>
                </c:pt>
                <c:pt idx="40">
                  <c:v>18271.124</c:v>
                </c:pt>
                <c:pt idx="41">
                  <c:v>18326.894</c:v>
                </c:pt>
                <c:pt idx="42">
                  <c:v>18376.489000000001</c:v>
                </c:pt>
                <c:pt idx="43">
                  <c:v>18419.811999999998</c:v>
                </c:pt>
                <c:pt idx="44">
                  <c:v>18458.571</c:v>
                </c:pt>
                <c:pt idx="45">
                  <c:v>18491.612000000001</c:v>
                </c:pt>
                <c:pt idx="46">
                  <c:v>18518.989000000001</c:v>
                </c:pt>
                <c:pt idx="47">
                  <c:v>18540.810999999998</c:v>
                </c:pt>
                <c:pt idx="48">
                  <c:v>18557.222999999998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39-4DF8-AF60-16F2906B3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6617136"/>
        <c:axId val="756612544"/>
      </c:lineChart>
      <c:catAx>
        <c:axId val="756617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12700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756612544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756612544"/>
        <c:scaling>
          <c:orientation val="minMax"/>
          <c:min val="11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5 Light" panose="020B0402020204020204" pitchFamily="34" charset="0"/>
                <a:ea typeface="+mn-ea"/>
                <a:cs typeface="+mn-cs"/>
              </a:defRPr>
            </a:pPr>
            <a:endParaRPr lang="es-CL"/>
          </a:p>
        </c:txPr>
        <c:crossAx val="756617136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21613703703703704"/>
          <c:y val="0"/>
          <c:w val="0.56772592592592597"/>
          <c:h val="6.701458333333333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5 Light" panose="020B0402020204020204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solidFill>
            <a:sysClr val="windowText" lastClr="000000"/>
          </a:solidFill>
          <a:latin typeface="Frutiger LT 45 Light" panose="020B0402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 V.3'!$R$95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>
                <a:tint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226-4842-831E-27176833088E}"/>
              </c:ext>
            </c:extLst>
          </c:dPt>
          <c:cat>
            <c:strRef>
              <c:f>'T V.3'!$S$90:$V$94</c:f>
              <c:strCache>
                <c:ptCount val="4"/>
                <c:pt idx="0">
                  <c:v>Brecha proyectada en Marzo</c:v>
                </c:pt>
                <c:pt idx="1">
                  <c:v>Sorpresa (dato&lt;esperado) y Dproy jun vs mar</c:v>
                </c:pt>
                <c:pt idx="2">
                  <c:v>Ef. revisión potencial</c:v>
                </c:pt>
                <c:pt idx="3">
                  <c:v>Brecha Final promedio</c:v>
                </c:pt>
              </c:strCache>
            </c:strRef>
          </c:cat>
          <c:val>
            <c:numRef>
              <c:f>'T V.3'!$S$95:$V$95</c:f>
              <c:numCache>
                <c:formatCode>0.00</c:formatCode>
                <c:ptCount val="4"/>
                <c:pt idx="0" formatCode="0.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26-4842-831E-27176833088E}"/>
            </c:ext>
          </c:extLst>
        </c:ser>
        <c:ser>
          <c:idx val="1"/>
          <c:order val="1"/>
          <c:tx>
            <c:strRef>
              <c:f>'T V.3'!$R$96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8226-4842-831E-27176833088E}"/>
              </c:ext>
            </c:extLst>
          </c:dPt>
          <c:cat>
            <c:strRef>
              <c:f>'T V.3'!$S$90:$V$94</c:f>
              <c:strCache>
                <c:ptCount val="4"/>
                <c:pt idx="0">
                  <c:v>Brecha proyectada en Marzo</c:v>
                </c:pt>
                <c:pt idx="1">
                  <c:v>Sorpresa (dato&lt;esperado) y Dproy jun vs mar</c:v>
                </c:pt>
                <c:pt idx="2">
                  <c:v>Ef. revisión potencial</c:v>
                </c:pt>
                <c:pt idx="3">
                  <c:v>Brecha Final promedio</c:v>
                </c:pt>
              </c:strCache>
            </c:strRef>
          </c:cat>
          <c:val>
            <c:numRef>
              <c:f>'T V.3'!$S$96:$V$96</c:f>
              <c:numCache>
                <c:formatCode>0.00</c:formatCode>
                <c:ptCount val="4"/>
                <c:pt idx="0" formatCode="0.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226-4842-831E-27176833088E}"/>
            </c:ext>
          </c:extLst>
        </c:ser>
        <c:ser>
          <c:idx val="2"/>
          <c:order val="2"/>
          <c:tx>
            <c:strRef>
              <c:f>'T V.3'!$R$97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3">
                <a:shade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226-4842-831E-27176833088E}"/>
              </c:ext>
            </c:extLst>
          </c:dPt>
          <c:cat>
            <c:strRef>
              <c:f>'T V.3'!$S$90:$V$94</c:f>
              <c:strCache>
                <c:ptCount val="4"/>
                <c:pt idx="0">
                  <c:v>Brecha proyectada en Marzo</c:v>
                </c:pt>
                <c:pt idx="1">
                  <c:v>Sorpresa (dato&lt;esperado) y Dproy jun vs mar</c:v>
                </c:pt>
                <c:pt idx="2">
                  <c:v>Ef. revisión potencial</c:v>
                </c:pt>
                <c:pt idx="3">
                  <c:v>Brecha Final promedio</c:v>
                </c:pt>
              </c:strCache>
            </c:strRef>
          </c:cat>
          <c:val>
            <c:numRef>
              <c:f>'T V.3'!$S$97:$V$97</c:f>
              <c:numCache>
                <c:formatCode>0.00</c:formatCode>
                <c:ptCount val="4"/>
                <c:pt idx="0" formatCode="0.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226-4842-831E-271768330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2460584"/>
        <c:axId val="312461368"/>
      </c:barChart>
      <c:catAx>
        <c:axId val="31246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312461368"/>
        <c:crosses val="autoZero"/>
        <c:auto val="1"/>
        <c:lblAlgn val="ctr"/>
        <c:lblOffset val="100"/>
        <c:noMultiLvlLbl val="0"/>
      </c:catAx>
      <c:valAx>
        <c:axId val="312461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312460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 V.3'!$S$90:$S$94</c:f>
              <c:strCache>
                <c:ptCount val="5"/>
                <c:pt idx="0">
                  <c:v>Brecha proyectada en Marzo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'T V.3'!$R$95:$R$97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'T V.3'!$S$95:$S$97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B1-46A2-8D49-F88A5D9E6460}"/>
            </c:ext>
          </c:extLst>
        </c:ser>
        <c:ser>
          <c:idx val="1"/>
          <c:order val="1"/>
          <c:tx>
            <c:strRef>
              <c:f>'T V.3'!$T$90:$T$94</c:f>
              <c:strCache>
                <c:ptCount val="5"/>
                <c:pt idx="0">
                  <c:v>Sorpresa (dato&lt;esperado) y Dproy jun vs mar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'T V.3'!$R$95:$R$97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'T V.3'!$T$95:$T$97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B1-46A2-8D49-F88A5D9E6460}"/>
            </c:ext>
          </c:extLst>
        </c:ser>
        <c:ser>
          <c:idx val="2"/>
          <c:order val="2"/>
          <c:tx>
            <c:strRef>
              <c:f>'T V.3'!$U$90:$U$94</c:f>
              <c:strCache>
                <c:ptCount val="5"/>
                <c:pt idx="0">
                  <c:v>Ef. revisión potencial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 V.3'!$R$95:$R$97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'T V.3'!$U$95:$U$97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1-46A2-8D49-F88A5D9E6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2462152"/>
        <c:axId val="312462544"/>
      </c:barChart>
      <c:lineChart>
        <c:grouping val="standard"/>
        <c:varyColors val="0"/>
        <c:ser>
          <c:idx val="3"/>
          <c:order val="3"/>
          <c:tx>
            <c:strRef>
              <c:f>'T V.3'!$V$90:$V$94</c:f>
              <c:strCache>
                <c:ptCount val="5"/>
                <c:pt idx="0">
                  <c:v>Brecha Final promedio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'T V.3'!$R$95:$R$97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'T V.3'!$V$95:$V$97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B1-46A2-8D49-F88A5D9E6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462152"/>
        <c:axId val="312462544"/>
      </c:lineChart>
      <c:catAx>
        <c:axId val="312462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12462544"/>
        <c:crosses val="autoZero"/>
        <c:auto val="1"/>
        <c:lblAlgn val="ctr"/>
        <c:lblOffset val="100"/>
        <c:noMultiLvlLbl val="0"/>
      </c:catAx>
      <c:valAx>
        <c:axId val="31246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12462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1"/>
          <c:tx>
            <c:strRef>
              <c:f>'T V.3'!$Y$90:$Y$94</c:f>
              <c:strCache>
                <c:ptCount val="5"/>
                <c:pt idx="0">
                  <c:v>Sorpresa (dato&lt;esperado) y Dproy jun vs mar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'T V.3'!$R$95:$R$97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'T V.3'!$Y$95:$Y$97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5-48F3-B6ED-A86B4B55E09D}"/>
            </c:ext>
          </c:extLst>
        </c:ser>
        <c:ser>
          <c:idx val="2"/>
          <c:order val="2"/>
          <c:tx>
            <c:strRef>
              <c:f>'T V.3'!$Z$90:$Z$94</c:f>
              <c:strCache>
                <c:ptCount val="5"/>
                <c:pt idx="0">
                  <c:v>Ef. revisión potencial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'T V.3'!$R$95:$R$97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'T V.3'!$Z$95:$Z$97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35-48F3-B6ED-A86B4B55E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312463328"/>
        <c:axId val="312463720"/>
      </c:barChart>
      <c:lineChart>
        <c:grouping val="stacked"/>
        <c:varyColors val="0"/>
        <c:ser>
          <c:idx val="0"/>
          <c:order val="0"/>
          <c:tx>
            <c:strRef>
              <c:f>'T V.3'!$X$90:$X$94</c:f>
              <c:strCache>
                <c:ptCount val="5"/>
                <c:pt idx="0">
                  <c:v>Revisión total</c:v>
                </c:pt>
              </c:strCache>
            </c:strRef>
          </c:tx>
          <c:spPr>
            <a:ln w="571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57150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7800486778497103E-2"/>
                  <c:y val="6.1870586544527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35-48F3-B6ED-A86B4B55E09D}"/>
                </c:ext>
              </c:extLst>
            </c:dLbl>
            <c:dLbl>
              <c:idx val="1"/>
              <c:layout>
                <c:manualLayout>
                  <c:x val="-3.7067315704662806E-3"/>
                  <c:y val="3.86691165903298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35-48F3-B6ED-A86B4B55E09D}"/>
                </c:ext>
              </c:extLst>
            </c:dLbl>
            <c:dLbl>
              <c:idx val="2"/>
              <c:layout>
                <c:manualLayout>
                  <c:x val="-3.7067315704662806E-3"/>
                  <c:y val="4.1247057696351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35-48F3-B6ED-A86B4B55E0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 V.3'!$R$95:$R$97</c:f>
              <c:numCache>
                <c:formatCode>General</c:formatCode>
                <c:ptCount val="3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</c:numCache>
            </c:numRef>
          </c:cat>
          <c:val>
            <c:numRef>
              <c:f>'T V.3'!$X$95:$X$97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735-48F3-B6ED-A86B4B55E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2463328"/>
        <c:axId val="312463720"/>
      </c:lineChart>
      <c:catAx>
        <c:axId val="31246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312463720"/>
        <c:crosses val="autoZero"/>
        <c:auto val="1"/>
        <c:lblAlgn val="ctr"/>
        <c:lblOffset val="100"/>
        <c:noMultiLvlLbl val="0"/>
      </c:catAx>
      <c:valAx>
        <c:axId val="312463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31246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10</xdr:col>
      <xdr:colOff>510000</xdr:colOff>
      <xdr:row>19</xdr:row>
      <xdr:rowOff>22500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689161</xdr:colOff>
      <xdr:row>101</xdr:row>
      <xdr:rowOff>135590</xdr:rowOff>
    </xdr:from>
    <xdr:to>
      <xdr:col>25</xdr:col>
      <xdr:colOff>683559</xdr:colOff>
      <xdr:row>130</xdr:row>
      <xdr:rowOff>33617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414618</xdr:colOff>
      <xdr:row>72</xdr:row>
      <xdr:rowOff>179294</xdr:rowOff>
    </xdr:from>
    <xdr:to>
      <xdr:col>37</xdr:col>
      <xdr:colOff>409016</xdr:colOff>
      <xdr:row>101</xdr:row>
      <xdr:rowOff>43703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29</xdr:col>
      <xdr:colOff>0</xdr:colOff>
      <xdr:row>103</xdr:row>
      <xdr:rowOff>0</xdr:rowOff>
    </xdr:from>
    <xdr:to>
      <xdr:col>37</xdr:col>
      <xdr:colOff>756398</xdr:colOff>
      <xdr:row>131</xdr:row>
      <xdr:rowOff>77321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51"/>
  <sheetViews>
    <sheetView showGridLines="0" tabSelected="1" workbookViewId="0">
      <selection activeCell="G25" sqref="G25"/>
    </sheetView>
  </sheetViews>
  <sheetFormatPr baseColWidth="10" defaultColWidth="11.3828125" defaultRowHeight="14.6"/>
  <cols>
    <col min="1" max="1" width="3.3046875" style="3" customWidth="1"/>
    <col min="2" max="2" width="4.53515625" style="1" bestFit="1" customWidth="1"/>
    <col min="3" max="4" width="15.69140625" style="2" bestFit="1" customWidth="1"/>
    <col min="5" max="5" width="2.53515625" style="3" customWidth="1"/>
    <col min="6" max="16384" width="11.3828125" style="3"/>
  </cols>
  <sheetData>
    <row r="2" spans="2:14">
      <c r="B2" s="7" t="s">
        <v>20</v>
      </c>
      <c r="C2" s="7" t="s">
        <v>1</v>
      </c>
      <c r="D2" s="7" t="s">
        <v>0</v>
      </c>
      <c r="F2" s="44" t="s">
        <v>49</v>
      </c>
      <c r="M2" s="2"/>
      <c r="N2" s="2"/>
    </row>
    <row r="3" spans="2:14">
      <c r="B3" s="8" t="s">
        <v>2</v>
      </c>
      <c r="C3" s="9">
        <v>11552.285</v>
      </c>
      <c r="D3" s="9">
        <v>11534.888999999999</v>
      </c>
      <c r="E3" s="2"/>
      <c r="F3" s="5" t="s">
        <v>18</v>
      </c>
      <c r="M3" s="2"/>
      <c r="N3" s="2"/>
    </row>
    <row r="4" spans="2:14">
      <c r="B4" s="8" t="s">
        <v>3</v>
      </c>
      <c r="C4" s="9">
        <v>11776.248</v>
      </c>
      <c r="D4" s="9">
        <v>11740.789000000001</v>
      </c>
      <c r="E4" s="2"/>
      <c r="F4" s="5" t="s">
        <v>16</v>
      </c>
      <c r="M4" s="2"/>
      <c r="N4" s="2"/>
    </row>
    <row r="5" spans="2:14">
      <c r="B5" s="8" t="s">
        <v>4</v>
      </c>
      <c r="C5" s="9">
        <v>12002.97</v>
      </c>
      <c r="D5" s="9">
        <v>11964.504000000003</v>
      </c>
      <c r="E5" s="2"/>
      <c r="M5" s="2"/>
      <c r="N5" s="2"/>
    </row>
    <row r="6" spans="2:14">
      <c r="B6" s="8" t="s">
        <v>5</v>
      </c>
      <c r="C6" s="9">
        <v>12232.813</v>
      </c>
      <c r="D6" s="9">
        <v>12192.013000000001</v>
      </c>
      <c r="E6" s="2"/>
      <c r="M6" s="2"/>
      <c r="N6" s="2"/>
    </row>
    <row r="7" spans="2:14">
      <c r="B7" s="8" t="s">
        <v>6</v>
      </c>
      <c r="C7" s="9">
        <v>12463.451999999999</v>
      </c>
      <c r="D7" s="9">
        <v>12426.368999999999</v>
      </c>
      <c r="E7" s="2"/>
      <c r="M7" s="2"/>
      <c r="N7" s="2"/>
    </row>
    <row r="8" spans="2:14">
      <c r="B8" s="8" t="s">
        <v>7</v>
      </c>
      <c r="C8" s="9">
        <v>12690.325999999999</v>
      </c>
      <c r="D8" s="9">
        <v>12653.605000000001</v>
      </c>
      <c r="E8" s="2"/>
      <c r="M8" s="2"/>
      <c r="N8" s="2"/>
    </row>
    <row r="9" spans="2:14">
      <c r="B9" s="8" t="s">
        <v>8</v>
      </c>
      <c r="C9" s="9">
        <v>12913.2</v>
      </c>
      <c r="D9" s="9">
        <v>12874.670999999998</v>
      </c>
      <c r="E9" s="2"/>
      <c r="M9" s="2"/>
      <c r="N9" s="2"/>
    </row>
    <row r="10" spans="2:14">
      <c r="B10" s="8" t="s">
        <v>9</v>
      </c>
      <c r="C10" s="9">
        <v>13132.861000000001</v>
      </c>
      <c r="D10" s="9">
        <v>13088.819000000001</v>
      </c>
      <c r="E10" s="2"/>
      <c r="M10" s="2"/>
      <c r="N10" s="2"/>
    </row>
    <row r="11" spans="2:14">
      <c r="B11" s="10">
        <v>10</v>
      </c>
      <c r="C11" s="9">
        <v>13344.647000000001</v>
      </c>
      <c r="D11" s="9">
        <v>13296.160000000002</v>
      </c>
      <c r="E11" s="2"/>
      <c r="M11" s="2"/>
      <c r="N11" s="2"/>
    </row>
    <row r="12" spans="2:14">
      <c r="B12" s="10">
        <v>11</v>
      </c>
      <c r="C12" s="9">
        <v>13553.161</v>
      </c>
      <c r="D12" s="9">
        <v>13505.226000000001</v>
      </c>
      <c r="E12" s="2"/>
      <c r="M12" s="2"/>
      <c r="N12" s="2"/>
    </row>
    <row r="13" spans="2:14">
      <c r="B13" s="10">
        <v>12</v>
      </c>
      <c r="C13" s="9">
        <v>13759.865</v>
      </c>
      <c r="D13" s="9">
        <v>13711.386</v>
      </c>
      <c r="E13" s="2"/>
      <c r="M13" s="2"/>
      <c r="N13" s="2"/>
    </row>
    <row r="14" spans="2:14">
      <c r="B14" s="10">
        <v>13</v>
      </c>
      <c r="C14" s="9">
        <v>13959.92</v>
      </c>
      <c r="D14" s="9">
        <v>13899.475999999999</v>
      </c>
      <c r="E14" s="2"/>
      <c r="M14" s="2"/>
      <c r="N14" s="2"/>
    </row>
    <row r="15" spans="2:14">
      <c r="B15" s="10">
        <v>14</v>
      </c>
      <c r="C15" s="9">
        <v>14153.468000000001</v>
      </c>
      <c r="D15" s="9">
        <v>14088.688</v>
      </c>
      <c r="E15" s="2"/>
      <c r="M15" s="2"/>
      <c r="N15" s="2"/>
    </row>
    <row r="16" spans="2:14">
      <c r="B16" s="10">
        <v>15</v>
      </c>
      <c r="C16" s="9">
        <v>14339.915000000001</v>
      </c>
      <c r="D16" s="9">
        <v>14275.667000000001</v>
      </c>
      <c r="E16" s="2"/>
      <c r="M16" s="2"/>
      <c r="N16" s="2"/>
    </row>
    <row r="17" spans="2:14">
      <c r="B17" s="10">
        <v>16</v>
      </c>
      <c r="C17" s="9">
        <v>14518.968999999999</v>
      </c>
      <c r="D17" s="9">
        <v>14474.395999999999</v>
      </c>
      <c r="E17" s="2"/>
      <c r="M17" s="2"/>
      <c r="N17" s="2"/>
    </row>
    <row r="18" spans="2:14">
      <c r="B18" s="10">
        <v>17</v>
      </c>
      <c r="C18" s="9">
        <v>14692.894</v>
      </c>
      <c r="D18" s="9">
        <v>14729.49</v>
      </c>
      <c r="E18" s="2"/>
      <c r="M18" s="2"/>
      <c r="N18" s="2"/>
    </row>
    <row r="19" spans="2:14">
      <c r="B19" s="10">
        <v>18</v>
      </c>
      <c r="C19" s="9">
        <v>14858.432000000001</v>
      </c>
      <c r="D19" s="9">
        <v>15055.265000000001</v>
      </c>
      <c r="E19" s="2"/>
      <c r="M19" s="2"/>
      <c r="N19" s="2"/>
    </row>
    <row r="20" spans="2:14">
      <c r="B20" s="10">
        <v>19</v>
      </c>
      <c r="C20" s="9">
        <v>15017.35</v>
      </c>
      <c r="D20" s="9">
        <v>15393.044000000002</v>
      </c>
      <c r="E20" s="2"/>
      <c r="F20" s="6" t="s">
        <v>19</v>
      </c>
      <c r="M20" s="2"/>
      <c r="N20" s="2"/>
    </row>
    <row r="21" spans="2:14">
      <c r="B21" s="10">
        <v>20</v>
      </c>
      <c r="C21" s="9">
        <v>15171.68</v>
      </c>
      <c r="D21" s="9">
        <v>15720.272000000001</v>
      </c>
      <c r="E21" s="2"/>
      <c r="M21" s="2"/>
      <c r="N21" s="2"/>
    </row>
    <row r="22" spans="2:14">
      <c r="B22" s="10">
        <v>21</v>
      </c>
      <c r="C22" s="9">
        <v>15296.972597604965</v>
      </c>
      <c r="D22" s="9">
        <v>15932.698000000002</v>
      </c>
      <c r="M22" s="2"/>
      <c r="N22" s="2"/>
    </row>
    <row r="23" spans="2:14">
      <c r="B23" s="10">
        <v>22</v>
      </c>
      <c r="C23" s="9">
        <v>15422.265195209924</v>
      </c>
      <c r="D23" s="9">
        <v>16089.197</v>
      </c>
      <c r="M23" s="2"/>
      <c r="N23" s="2"/>
    </row>
    <row r="24" spans="2:14">
      <c r="B24" s="10">
        <v>23</v>
      </c>
      <c r="C24" s="9">
        <v>15547.55779281489</v>
      </c>
      <c r="D24" s="9">
        <v>16238.022000000001</v>
      </c>
      <c r="M24" s="2"/>
      <c r="N24" s="2"/>
    </row>
    <row r="25" spans="2:14">
      <c r="B25" s="10">
        <v>24</v>
      </c>
      <c r="C25" s="9">
        <v>15672.850390419855</v>
      </c>
      <c r="D25" s="9">
        <v>16388.351999999999</v>
      </c>
      <c r="M25" s="2"/>
      <c r="N25" s="2"/>
    </row>
    <row r="26" spans="2:14">
      <c r="B26" s="10">
        <v>25</v>
      </c>
      <c r="C26" s="9">
        <v>15798.142988024814</v>
      </c>
      <c r="D26" s="9">
        <v>16537.166000000001</v>
      </c>
      <c r="M26" s="2"/>
      <c r="N26" s="2"/>
    </row>
    <row r="27" spans="2:14">
      <c r="B27" s="10">
        <v>26</v>
      </c>
      <c r="C27" s="9">
        <v>15906.726935941882</v>
      </c>
      <c r="D27" s="9">
        <v>16681.983</v>
      </c>
      <c r="M27" s="2"/>
      <c r="N27" s="2"/>
    </row>
    <row r="28" spans="2:14">
      <c r="B28" s="10">
        <v>27</v>
      </c>
      <c r="C28" s="9">
        <v>16015.310883858951</v>
      </c>
      <c r="D28" s="9">
        <v>16819.953000000001</v>
      </c>
      <c r="M28" s="2"/>
      <c r="N28" s="2"/>
    </row>
    <row r="29" spans="2:14">
      <c r="B29" s="10">
        <v>28</v>
      </c>
      <c r="C29" s="9">
        <v>16123.894831776017</v>
      </c>
      <c r="D29" s="9">
        <v>16951.763999999999</v>
      </c>
      <c r="M29" s="2"/>
      <c r="N29" s="2"/>
    </row>
    <row r="30" spans="2:14">
      <c r="B30" s="10">
        <v>29</v>
      </c>
      <c r="C30" s="9">
        <v>16232.478779693085</v>
      </c>
      <c r="D30" s="9">
        <v>17082.254000000001</v>
      </c>
      <c r="M30" s="2"/>
      <c r="N30" s="2"/>
    </row>
    <row r="31" spans="2:14">
      <c r="B31" s="10">
        <v>30</v>
      </c>
      <c r="C31" s="9">
        <v>16341.062727610157</v>
      </c>
      <c r="D31" s="9">
        <v>17214.143999999997</v>
      </c>
      <c r="M31" s="2"/>
      <c r="N31" s="2"/>
    </row>
    <row r="32" spans="2:14">
      <c r="B32" s="10">
        <v>31</v>
      </c>
      <c r="C32" s="9">
        <v>16425.110146106646</v>
      </c>
      <c r="D32" s="9">
        <v>17337.645</v>
      </c>
      <c r="M32" s="2"/>
      <c r="N32" s="2"/>
    </row>
    <row r="33" spans="2:14">
      <c r="B33" s="10">
        <v>32</v>
      </c>
      <c r="C33" s="9">
        <v>16509.157564603142</v>
      </c>
      <c r="D33" s="9">
        <v>17444.768</v>
      </c>
      <c r="M33" s="2"/>
      <c r="N33" s="2"/>
    </row>
    <row r="34" spans="2:14">
      <c r="B34" s="10">
        <v>33</v>
      </c>
      <c r="C34" s="9">
        <v>16593.204983099633</v>
      </c>
      <c r="D34" s="9">
        <v>17541.465</v>
      </c>
      <c r="M34" s="2"/>
      <c r="N34" s="2"/>
    </row>
    <row r="35" spans="2:14">
      <c r="B35" s="10">
        <v>34</v>
      </c>
      <c r="C35" s="9">
        <v>16677.252401596128</v>
      </c>
      <c r="D35" s="9">
        <v>17634.718999999997</v>
      </c>
      <c r="M35" s="2"/>
      <c r="N35" s="2"/>
    </row>
    <row r="36" spans="2:14">
      <c r="B36" s="10">
        <v>35</v>
      </c>
      <c r="C36" s="9">
        <v>16761.299820092623</v>
      </c>
      <c r="D36" s="9">
        <v>17727.344000000001</v>
      </c>
      <c r="M36" s="2"/>
      <c r="N36" s="2"/>
    </row>
    <row r="37" spans="2:14">
      <c r="B37" s="10">
        <v>36</v>
      </c>
      <c r="C37" s="9">
        <v>16818.372734088749</v>
      </c>
      <c r="D37" s="9">
        <v>17818.509999999998</v>
      </c>
      <c r="M37" s="2"/>
      <c r="N37" s="2"/>
    </row>
    <row r="38" spans="2:14">
      <c r="B38" s="10">
        <v>37</v>
      </c>
      <c r="C38" s="9">
        <v>16875.445648084875</v>
      </c>
      <c r="D38" s="9">
        <v>17906.350999999995</v>
      </c>
      <c r="M38" s="2"/>
      <c r="N38" s="2"/>
    </row>
    <row r="39" spans="2:14">
      <c r="B39" s="10">
        <v>38</v>
      </c>
      <c r="C39" s="9">
        <v>16932.518562081004</v>
      </c>
      <c r="D39" s="9">
        <v>17989.805</v>
      </c>
      <c r="M39" s="2"/>
      <c r="N39" s="2"/>
    </row>
    <row r="40" spans="2:14">
      <c r="B40" s="10">
        <v>39</v>
      </c>
      <c r="C40" s="9">
        <v>16989.591476077127</v>
      </c>
      <c r="D40" s="9">
        <v>18068.363000000001</v>
      </c>
      <c r="M40" s="2"/>
      <c r="N40" s="2"/>
    </row>
    <row r="41" spans="2:14">
      <c r="B41" s="10">
        <v>40</v>
      </c>
      <c r="C41" s="9">
        <v>17046.664390073256</v>
      </c>
      <c r="D41" s="9">
        <v>18141.635999999999</v>
      </c>
      <c r="M41" s="2"/>
      <c r="N41" s="2"/>
    </row>
    <row r="42" spans="2:14">
      <c r="B42" s="10">
        <v>41</v>
      </c>
      <c r="C42" s="9">
        <v>17077.197294955382</v>
      </c>
      <c r="D42" s="9">
        <v>18209.309999999998</v>
      </c>
      <c r="M42" s="2"/>
      <c r="N42" s="2"/>
    </row>
    <row r="43" spans="2:14">
      <c r="B43" s="10">
        <v>42</v>
      </c>
      <c r="C43" s="9">
        <v>17107.730199837515</v>
      </c>
      <c r="D43" s="9">
        <v>18271.124</v>
      </c>
      <c r="M43" s="2"/>
      <c r="N43" s="2"/>
    </row>
    <row r="44" spans="2:14">
      <c r="B44" s="10">
        <v>43</v>
      </c>
      <c r="C44" s="9">
        <v>17138.263104719645</v>
      </c>
      <c r="D44" s="9">
        <v>18326.894</v>
      </c>
      <c r="M44" s="2"/>
      <c r="N44" s="2"/>
    </row>
    <row r="45" spans="2:14">
      <c r="B45" s="10">
        <v>44</v>
      </c>
      <c r="C45" s="9">
        <v>17168.796009601774</v>
      </c>
      <c r="D45" s="9">
        <v>18376.489000000001</v>
      </c>
      <c r="M45" s="2"/>
      <c r="N45" s="2"/>
    </row>
    <row r="46" spans="2:14">
      <c r="B46" s="10">
        <v>45</v>
      </c>
      <c r="C46" s="9">
        <v>17199.3289144839</v>
      </c>
      <c r="D46" s="9">
        <v>18419.811999999998</v>
      </c>
      <c r="M46" s="2"/>
      <c r="N46" s="2"/>
    </row>
    <row r="47" spans="2:14">
      <c r="B47" s="10">
        <v>46</v>
      </c>
      <c r="C47" s="9">
        <v>17211.746106951621</v>
      </c>
      <c r="D47" s="9">
        <v>18458.571</v>
      </c>
      <c r="M47" s="2"/>
      <c r="N47" s="2"/>
    </row>
    <row r="48" spans="2:14">
      <c r="B48" s="10">
        <v>47</v>
      </c>
      <c r="C48" s="9">
        <v>17224.163299419335</v>
      </c>
      <c r="D48" s="9">
        <v>18491.612000000001</v>
      </c>
      <c r="M48" s="2"/>
      <c r="N48" s="2"/>
    </row>
    <row r="49" spans="2:14">
      <c r="B49" s="10">
        <v>48</v>
      </c>
      <c r="C49" s="9">
        <v>17236.580491887053</v>
      </c>
      <c r="D49" s="9">
        <v>18518.989000000001</v>
      </c>
      <c r="M49" s="2"/>
      <c r="N49" s="2"/>
    </row>
    <row r="50" spans="2:14">
      <c r="B50" s="10">
        <v>49</v>
      </c>
      <c r="C50" s="9">
        <v>17248.997684354763</v>
      </c>
      <c r="D50" s="9">
        <v>18540.810999999998</v>
      </c>
      <c r="M50" s="2"/>
      <c r="N50" s="2"/>
    </row>
    <row r="51" spans="2:14">
      <c r="B51" s="10">
        <v>50</v>
      </c>
      <c r="C51" s="9">
        <v>17261.414876822484</v>
      </c>
      <c r="D51" s="9">
        <v>18557.222999999998</v>
      </c>
      <c r="M51" s="2"/>
      <c r="N51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showGridLines="0" zoomScale="140" zoomScaleNormal="140" workbookViewId="0">
      <selection activeCell="A13" sqref="A13"/>
    </sheetView>
  </sheetViews>
  <sheetFormatPr baseColWidth="10" defaultColWidth="11.3828125" defaultRowHeight="14.6"/>
  <cols>
    <col min="1" max="1" width="3.15234375" style="3" customWidth="1"/>
    <col min="2" max="4" width="11.3828125" style="3"/>
    <col min="5" max="5" width="11.3828125" style="3" customWidth="1"/>
    <col min="6" max="8" width="12.69140625" style="3" customWidth="1"/>
    <col min="9" max="16384" width="11.3828125" style="3"/>
  </cols>
  <sheetData>
    <row r="2" spans="2:8">
      <c r="B2" s="44" t="s">
        <v>42</v>
      </c>
      <c r="C2" s="45"/>
    </row>
    <row r="3" spans="2:8">
      <c r="B3" s="5" t="s">
        <v>21</v>
      </c>
    </row>
    <row r="4" spans="2:8">
      <c r="B4" s="5" t="s">
        <v>17</v>
      </c>
    </row>
    <row r="5" spans="2:8" ht="7.5" customHeight="1"/>
    <row r="6" spans="2:8">
      <c r="B6" s="49"/>
      <c r="C6" s="46" t="s">
        <v>15</v>
      </c>
      <c r="D6" s="47"/>
      <c r="E6" s="48"/>
      <c r="F6" s="46" t="s">
        <v>22</v>
      </c>
      <c r="G6" s="47"/>
      <c r="H6" s="48"/>
    </row>
    <row r="7" spans="2:8">
      <c r="B7" s="48"/>
      <c r="C7" s="11" t="s">
        <v>24</v>
      </c>
      <c r="D7" s="11" t="s">
        <v>23</v>
      </c>
      <c r="E7" s="11" t="s">
        <v>25</v>
      </c>
      <c r="F7" s="11" t="s">
        <v>11</v>
      </c>
      <c r="G7" s="11" t="s">
        <v>12</v>
      </c>
      <c r="H7" s="11" t="s">
        <v>13</v>
      </c>
    </row>
    <row r="8" spans="2:8" customFormat="1" ht="6" customHeight="1"/>
    <row r="9" spans="2:8">
      <c r="B9" s="13" t="s">
        <v>10</v>
      </c>
      <c r="C9" s="14">
        <v>3.3565703240110141</v>
      </c>
      <c r="D9" s="14">
        <v>3.5415571863761515</v>
      </c>
      <c r="E9" s="14">
        <v>2</v>
      </c>
      <c r="F9" s="14">
        <v>1.0075222256594554</v>
      </c>
      <c r="G9" s="14">
        <v>0.86459601148053622</v>
      </c>
      <c r="H9" s="14">
        <v>1.6694389492361601</v>
      </c>
    </row>
    <row r="10" spans="2:8" customFormat="1" ht="6.75" customHeight="1"/>
    <row r="11" spans="2:8">
      <c r="B11" s="6" t="s">
        <v>26</v>
      </c>
    </row>
    <row r="12" spans="2:8">
      <c r="B12" s="6" t="s">
        <v>14</v>
      </c>
      <c r="C12" s="4"/>
      <c r="D12" s="4"/>
      <c r="E12" s="4"/>
      <c r="F12" s="4"/>
      <c r="G12" s="4"/>
      <c r="H12" s="4"/>
    </row>
    <row r="13" spans="2:8">
      <c r="C13" s="4"/>
      <c r="D13" s="4"/>
      <c r="E13" s="4"/>
      <c r="F13" s="4"/>
      <c r="G13" s="4"/>
      <c r="H13" s="4"/>
    </row>
  </sheetData>
  <mergeCells count="3">
    <mergeCell ref="C6:E6"/>
    <mergeCell ref="F6:H6"/>
    <mergeCell ref="B6:B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"/>
  <sheetViews>
    <sheetView showGridLines="0" topLeftCell="A2" zoomScale="150" zoomScaleNormal="150" workbookViewId="0">
      <selection activeCell="B16" sqref="B16:I18"/>
    </sheetView>
  </sheetViews>
  <sheetFormatPr baseColWidth="10" defaultColWidth="11.3828125" defaultRowHeight="14.15"/>
  <cols>
    <col min="1" max="1" width="3.3828125" style="16" customWidth="1"/>
    <col min="2" max="2" width="6.84375" style="16" customWidth="1"/>
    <col min="3" max="3" width="11.15234375" style="16" customWidth="1"/>
    <col min="4" max="4" width="11.69140625" style="16" customWidth="1"/>
    <col min="5" max="5" width="10.69140625" style="16" customWidth="1"/>
    <col min="6" max="6" width="12.3046875" style="16" customWidth="1"/>
    <col min="7" max="8" width="9" style="16" customWidth="1"/>
    <col min="9" max="9" width="9.53515625" style="16" customWidth="1"/>
    <col min="10" max="16384" width="11.3828125" style="16"/>
  </cols>
  <sheetData>
    <row r="1" spans="1:11" ht="14.6">
      <c r="A1"/>
      <c r="B1"/>
      <c r="C1"/>
      <c r="D1"/>
      <c r="E1"/>
      <c r="F1"/>
      <c r="G1"/>
      <c r="H1"/>
      <c r="I1"/>
      <c r="J1" s="15"/>
      <c r="K1" s="15"/>
    </row>
    <row r="2" spans="1:11">
      <c r="B2" s="42" t="s">
        <v>43</v>
      </c>
      <c r="C2" s="43"/>
      <c r="D2" s="17"/>
      <c r="E2" s="17"/>
      <c r="F2" s="17"/>
      <c r="G2" s="17"/>
      <c r="H2" s="17"/>
      <c r="I2" s="17"/>
    </row>
    <row r="3" spans="1:11">
      <c r="B3" s="18" t="s">
        <v>27</v>
      </c>
      <c r="C3" s="17"/>
      <c r="D3" s="17"/>
      <c r="E3" s="17"/>
      <c r="F3" s="17"/>
      <c r="G3" s="17"/>
      <c r="H3" s="17"/>
      <c r="I3" s="17"/>
    </row>
    <row r="4" spans="1:11" ht="8.25" customHeight="1">
      <c r="B4" s="19"/>
      <c r="C4" s="20"/>
      <c r="D4" s="20"/>
      <c r="E4" s="20"/>
      <c r="F4" s="20"/>
      <c r="G4" s="20"/>
      <c r="H4" s="20"/>
      <c r="I4" s="20"/>
      <c r="J4" s="20"/>
    </row>
    <row r="5" spans="1:11" ht="15" customHeight="1">
      <c r="B5" s="55" t="s">
        <v>20</v>
      </c>
      <c r="C5" s="57" t="s">
        <v>44</v>
      </c>
      <c r="D5" s="58"/>
      <c r="E5" s="59" t="s">
        <v>45</v>
      </c>
      <c r="F5" s="49"/>
      <c r="G5" s="46" t="s">
        <v>46</v>
      </c>
      <c r="H5" s="47"/>
      <c r="I5" s="47"/>
    </row>
    <row r="6" spans="1:11" ht="14.25" customHeight="1">
      <c r="B6" s="55"/>
      <c r="C6" s="46"/>
      <c r="D6" s="48"/>
      <c r="E6" s="47" t="s">
        <v>47</v>
      </c>
      <c r="F6" s="48"/>
      <c r="G6" s="60" t="s">
        <v>28</v>
      </c>
      <c r="H6" s="62" t="s">
        <v>29</v>
      </c>
      <c r="I6" s="63"/>
    </row>
    <row r="7" spans="1:11">
      <c r="B7" s="56"/>
      <c r="C7" s="12" t="s">
        <v>30</v>
      </c>
      <c r="D7" s="21" t="s">
        <v>31</v>
      </c>
      <c r="E7" s="12" t="s">
        <v>30</v>
      </c>
      <c r="F7" s="12" t="s">
        <v>31</v>
      </c>
      <c r="G7" s="61"/>
      <c r="H7" s="12" t="s">
        <v>32</v>
      </c>
      <c r="I7" s="12" t="s">
        <v>31</v>
      </c>
    </row>
    <row r="8" spans="1:11" customFormat="1" ht="5.25" customHeight="1"/>
    <row r="9" spans="1:11" ht="16.5" customHeight="1">
      <c r="A9" s="22"/>
      <c r="B9" s="23">
        <v>2016</v>
      </c>
      <c r="C9" s="24">
        <v>1.596729912582461</v>
      </c>
      <c r="D9" s="25">
        <v>1.9604104708324854</v>
      </c>
      <c r="E9" s="26">
        <v>2.2417490799097521</v>
      </c>
      <c r="F9" s="25">
        <v>2.3613017707911723</v>
      </c>
      <c r="G9" s="26">
        <v>-0.50410589870789213</v>
      </c>
      <c r="H9" s="24">
        <v>-0.50410589870789213</v>
      </c>
      <c r="I9" s="25">
        <v>-0.31393347925250259</v>
      </c>
    </row>
    <row r="10" spans="1:11">
      <c r="A10" s="22"/>
      <c r="B10" s="23">
        <v>2017</v>
      </c>
      <c r="C10" s="24">
        <v>1.8635319385975606</v>
      </c>
      <c r="D10" s="25">
        <v>1.6416802354867457</v>
      </c>
      <c r="E10" s="24">
        <v>2.4536801638391808</v>
      </c>
      <c r="F10" s="25">
        <v>2.5116812358947129</v>
      </c>
      <c r="G10" s="24">
        <v>-1.0864242999095381</v>
      </c>
      <c r="H10" s="24">
        <v>-1.0864242999095381</v>
      </c>
      <c r="I10" s="25">
        <v>-1.171260495254689</v>
      </c>
      <c r="J10" s="27"/>
      <c r="K10" s="27"/>
    </row>
    <row r="11" spans="1:11">
      <c r="A11" s="22"/>
      <c r="B11" s="23">
        <v>2018</v>
      </c>
      <c r="C11" s="28">
        <v>4.0895145664481873</v>
      </c>
      <c r="D11" s="25">
        <v>3.9081579050934181</v>
      </c>
      <c r="E11" s="28">
        <v>3.07181735914142</v>
      </c>
      <c r="F11" s="25">
        <v>3.088204471190096</v>
      </c>
      <c r="G11" s="28">
        <v>-0.10053070375449211</v>
      </c>
      <c r="H11" s="28">
        <v>-0.10053070375449211</v>
      </c>
      <c r="I11" s="25">
        <v>-0.3739838329551089</v>
      </c>
      <c r="J11" s="27"/>
      <c r="K11" s="27"/>
    </row>
    <row r="12" spans="1:11">
      <c r="A12" s="22"/>
      <c r="B12" s="23">
        <v>2019</v>
      </c>
      <c r="C12" s="24">
        <v>3.2169245202683641</v>
      </c>
      <c r="D12" s="29">
        <v>3.0175252625798095</v>
      </c>
      <c r="E12" s="24">
        <v>3.2143293203429124</v>
      </c>
      <c r="F12" s="29">
        <v>3.292582591932586</v>
      </c>
      <c r="G12" s="24">
        <v>-9.8684799358348133E-2</v>
      </c>
      <c r="H12" s="24">
        <v>-0.27569577234513049</v>
      </c>
      <c r="I12" s="29">
        <v>-0.6686839739538617</v>
      </c>
      <c r="J12" s="27"/>
      <c r="K12" s="27"/>
    </row>
    <row r="13" spans="1:11">
      <c r="A13" s="22"/>
      <c r="B13" s="23">
        <v>2020</v>
      </c>
      <c r="C13" s="24"/>
      <c r="D13" s="25">
        <v>3.7361923003715702</v>
      </c>
      <c r="E13" s="26"/>
      <c r="F13" s="25">
        <v>3.389283549181755</v>
      </c>
      <c r="G13" s="26"/>
      <c r="H13" s="24"/>
      <c r="I13" s="25">
        <v>-0.44095747758135384</v>
      </c>
      <c r="J13" s="27"/>
      <c r="K13" s="27"/>
    </row>
    <row r="14" spans="1:11">
      <c r="A14" s="22"/>
      <c r="B14" s="13">
        <v>2021</v>
      </c>
      <c r="C14" s="14"/>
      <c r="D14" s="30">
        <v>3.5715941053058913</v>
      </c>
      <c r="E14" s="31"/>
      <c r="F14" s="30">
        <v>3.4432390503280459</v>
      </c>
      <c r="G14" s="31"/>
      <c r="H14" s="14"/>
      <c r="I14" s="30">
        <v>-0.14725168771272806</v>
      </c>
      <c r="J14" s="27"/>
      <c r="K14" s="27"/>
    </row>
    <row r="15" spans="1:11" ht="4.5" customHeight="1">
      <c r="B15"/>
      <c r="C15"/>
      <c r="D15"/>
      <c r="E15"/>
      <c r="F15"/>
      <c r="G15"/>
      <c r="H15"/>
      <c r="I15"/>
    </row>
    <row r="16" spans="1:11" ht="15" customHeight="1">
      <c r="B16" s="51" t="s">
        <v>48</v>
      </c>
      <c r="C16" s="51"/>
      <c r="D16" s="51"/>
      <c r="E16" s="51"/>
      <c r="F16" s="51"/>
      <c r="G16" s="51"/>
      <c r="H16" s="51"/>
      <c r="I16" s="51"/>
    </row>
    <row r="17" spans="1:11" ht="14.25" customHeight="1">
      <c r="B17" s="51"/>
      <c r="C17" s="51"/>
      <c r="D17" s="51"/>
      <c r="E17" s="51"/>
      <c r="F17" s="51"/>
      <c r="G17" s="51"/>
      <c r="H17" s="51"/>
      <c r="I17" s="51"/>
    </row>
    <row r="18" spans="1:11" ht="14.25" customHeight="1">
      <c r="B18" s="51"/>
      <c r="C18" s="51"/>
      <c r="D18" s="51"/>
      <c r="E18" s="51"/>
      <c r="F18" s="51"/>
      <c r="G18" s="51"/>
      <c r="H18" s="51"/>
      <c r="I18" s="51"/>
    </row>
    <row r="19" spans="1:11" ht="14.25" customHeight="1">
      <c r="B19" s="32" t="s">
        <v>14</v>
      </c>
      <c r="C19" s="33"/>
      <c r="D19" s="33"/>
      <c r="E19" s="33"/>
      <c r="F19" s="33"/>
      <c r="G19" s="33"/>
      <c r="H19" s="33"/>
      <c r="I19" s="33"/>
    </row>
    <row r="20" spans="1:11" ht="14.6">
      <c r="B20"/>
      <c r="C20"/>
      <c r="D20"/>
      <c r="E20"/>
      <c r="F20"/>
      <c r="G20"/>
      <c r="H20"/>
      <c r="I20" s="15"/>
    </row>
    <row r="21" spans="1:11" ht="14.6">
      <c r="B21"/>
      <c r="C21"/>
      <c r="D21"/>
      <c r="E21"/>
      <c r="F21"/>
      <c r="G21"/>
      <c r="H21"/>
      <c r="I21" s="15"/>
    </row>
    <row r="24" spans="1:11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</row>
    <row r="70" spans="12:22">
      <c r="T70" s="16" t="s">
        <v>33</v>
      </c>
    </row>
    <row r="72" spans="12:22" ht="15" customHeight="1">
      <c r="L72" s="16" t="e">
        <f>#REF!/#REF!*100-100</f>
        <v>#REF!</v>
      </c>
      <c r="M72" s="16" t="e">
        <f>#REF!/#REF!*100-100</f>
        <v>#REF!</v>
      </c>
      <c r="S72" s="52" t="s">
        <v>34</v>
      </c>
      <c r="T72" s="52" t="s">
        <v>35</v>
      </c>
      <c r="U72" s="52" t="s">
        <v>36</v>
      </c>
      <c r="V72" s="52" t="s">
        <v>37</v>
      </c>
    </row>
    <row r="73" spans="12:22" ht="15" customHeight="1">
      <c r="S73" s="52"/>
      <c r="T73" s="52"/>
      <c r="U73" s="52"/>
      <c r="V73" s="52"/>
    </row>
    <row r="74" spans="12:22" ht="15" customHeight="1">
      <c r="S74" s="52"/>
      <c r="T74" s="52"/>
      <c r="U74" s="52"/>
      <c r="V74" s="52"/>
    </row>
    <row r="75" spans="12:22">
      <c r="N75" s="16" t="s">
        <v>38</v>
      </c>
      <c r="O75" s="16" t="s">
        <v>38</v>
      </c>
      <c r="S75" s="52"/>
      <c r="T75" s="52"/>
      <c r="U75" s="52"/>
      <c r="V75" s="52"/>
    </row>
    <row r="76" spans="12:22">
      <c r="L76" s="16" t="e">
        <f>#REF!/#REF!*100-100</f>
        <v>#REF!</v>
      </c>
      <c r="M76" s="16" t="e">
        <f>#REF!/#REF!*100-100</f>
        <v>#REF!</v>
      </c>
      <c r="N76" s="16">
        <v>-0.26752040698397006</v>
      </c>
      <c r="O76" s="27" t="e">
        <f>#REF!</f>
        <v>#REF!</v>
      </c>
      <c r="S76" s="52"/>
      <c r="T76" s="52"/>
      <c r="U76" s="52"/>
      <c r="V76" s="52"/>
    </row>
    <row r="77" spans="12:22">
      <c r="N77" s="16">
        <v>-0.19933744616339824</v>
      </c>
      <c r="O77" s="27" t="e">
        <f>#REF!</f>
        <v>#REF!</v>
      </c>
      <c r="P77" s="34" t="e">
        <f>O77-N77</f>
        <v>#REF!</v>
      </c>
      <c r="Q77" s="16" t="e">
        <f>P77-(LN(#REF!/#REF!)*100-LN(#REF!/#REF!)*100)</f>
        <v>#REF!</v>
      </c>
      <c r="R77" s="16" t="e">
        <f>#REF!</f>
        <v>#REF!</v>
      </c>
      <c r="S77" s="35" t="e">
        <f>#REF!</f>
        <v>#REF!</v>
      </c>
      <c r="T77" s="35" t="e">
        <f>#REF!-#REF!</f>
        <v>#REF!</v>
      </c>
      <c r="U77" s="35" t="e">
        <f>#REF!-#REF!</f>
        <v>#REF!</v>
      </c>
      <c r="V77" s="35" t="e">
        <f>#REF!</f>
        <v>#REF!</v>
      </c>
    </row>
    <row r="78" spans="12:22">
      <c r="R78" s="16" t="e">
        <f>#REF!</f>
        <v>#REF!</v>
      </c>
      <c r="S78" s="35" t="e">
        <f>#REF!</f>
        <v>#REF!</v>
      </c>
      <c r="T78" s="35" t="e">
        <f>#REF!-#REF!</f>
        <v>#REF!</v>
      </c>
      <c r="U78" s="35" t="e">
        <f>#REF!-#REF!</f>
        <v>#REF!</v>
      </c>
      <c r="V78" s="35" t="e">
        <f>#REF!</f>
        <v>#REF!</v>
      </c>
    </row>
    <row r="79" spans="12:22">
      <c r="R79" s="16" t="e">
        <f>#REF!</f>
        <v>#REF!</v>
      </c>
      <c r="S79" s="35" t="e">
        <f>#REF!</f>
        <v>#REF!</v>
      </c>
      <c r="T79" s="35" t="e">
        <f>#REF!-#REF!</f>
        <v>#REF!</v>
      </c>
      <c r="U79" s="35" t="e">
        <f>#REF!-#REF!</f>
        <v>#REF!</v>
      </c>
      <c r="V79" s="35" t="e">
        <f>#REF!</f>
        <v>#REF!</v>
      </c>
    </row>
    <row r="80" spans="12:22">
      <c r="L80" s="16" t="e">
        <f>#REF!/#REF!*100-100</f>
        <v>#REF!</v>
      </c>
      <c r="M80" s="16" t="e">
        <f>#REF!/#REF!*100-100</f>
        <v>#REF!</v>
      </c>
      <c r="R80" s="16" t="e">
        <f>#REF!</f>
        <v>#REF!</v>
      </c>
      <c r="S80" s="35" t="e">
        <f>#REF!</f>
        <v>#REF!</v>
      </c>
      <c r="T80" s="35" t="e">
        <f>#REF!-#REF!</f>
        <v>#REF!</v>
      </c>
      <c r="U80" s="35" t="e">
        <f>#REF!-#REF!</f>
        <v>#REF!</v>
      </c>
      <c r="V80" s="35" t="e">
        <f>#REF!</f>
        <v>#REF!</v>
      </c>
    </row>
    <row r="81" spans="12:26">
      <c r="R81" s="16" t="e">
        <f>#REF!</f>
        <v>#REF!</v>
      </c>
      <c r="S81" s="35" t="e">
        <f>#REF!</f>
        <v>#REF!</v>
      </c>
      <c r="T81" s="35" t="e">
        <f>#REF!-#REF!</f>
        <v>#REF!</v>
      </c>
      <c r="U81" s="35" t="e">
        <f>#REF!-#REF!</f>
        <v>#REF!</v>
      </c>
      <c r="V81" s="35" t="e">
        <f>#REF!</f>
        <v>#REF!</v>
      </c>
    </row>
    <row r="82" spans="12:26">
      <c r="R82" s="16" t="e">
        <f>#REF!</f>
        <v>#REF!</v>
      </c>
      <c r="S82" s="35" t="e">
        <f>#REF!</f>
        <v>#REF!</v>
      </c>
      <c r="T82" s="35" t="e">
        <f>#REF!-#REF!</f>
        <v>#REF!</v>
      </c>
      <c r="U82" s="35" t="e">
        <f>#REF!-#REF!</f>
        <v>#REF!</v>
      </c>
      <c r="V82" s="35" t="e">
        <f>#REF!</f>
        <v>#REF!</v>
      </c>
    </row>
    <row r="83" spans="12:26">
      <c r="R83" s="16" t="e">
        <f>#REF!</f>
        <v>#REF!</v>
      </c>
      <c r="S83" s="35" t="e">
        <f>#REF!</f>
        <v>#REF!</v>
      </c>
      <c r="T83" s="35" t="e">
        <f>#REF!-#REF!</f>
        <v>#REF!</v>
      </c>
      <c r="U83" s="35" t="e">
        <f>#REF!-#REF!</f>
        <v>#REF!</v>
      </c>
      <c r="V83" s="35" t="e">
        <f>#REF!</f>
        <v>#REF!</v>
      </c>
    </row>
    <row r="84" spans="12:26">
      <c r="L84" s="16" t="e">
        <f>#REF!/#REF!*100-100</f>
        <v>#REF!</v>
      </c>
      <c r="M84" s="16" t="e">
        <f>#REF!/#REF!*100-100</f>
        <v>#REF!</v>
      </c>
      <c r="R84" s="16" t="e">
        <f>#REF!</f>
        <v>#REF!</v>
      </c>
      <c r="S84" s="35" t="e">
        <f>#REF!</f>
        <v>#REF!</v>
      </c>
      <c r="T84" s="35" t="e">
        <f>#REF!-#REF!</f>
        <v>#REF!</v>
      </c>
      <c r="U84" s="35" t="e">
        <f>#REF!-#REF!</f>
        <v>#REF!</v>
      </c>
      <c r="V84" s="35" t="e">
        <f>#REF!</f>
        <v>#REF!</v>
      </c>
    </row>
    <row r="85" spans="12:26">
      <c r="R85" s="16" t="e">
        <f>#REF!</f>
        <v>#REF!</v>
      </c>
      <c r="S85" s="35" t="e">
        <f>#REF!</f>
        <v>#REF!</v>
      </c>
      <c r="T85" s="35" t="e">
        <f>#REF!-#REF!</f>
        <v>#REF!</v>
      </c>
      <c r="U85" s="35" t="e">
        <f>#REF!-#REF!</f>
        <v>#REF!</v>
      </c>
      <c r="V85" s="35" t="e">
        <f>#REF!</f>
        <v>#REF!</v>
      </c>
    </row>
    <row r="86" spans="12:26">
      <c r="R86" s="16" t="e">
        <f>#REF!</f>
        <v>#REF!</v>
      </c>
      <c r="S86" s="35" t="e">
        <f>#REF!</f>
        <v>#REF!</v>
      </c>
      <c r="T86" s="35" t="e">
        <f>#REF!-#REF!</f>
        <v>#REF!</v>
      </c>
      <c r="U86" s="35" t="e">
        <f>#REF!-#REF!</f>
        <v>#REF!</v>
      </c>
      <c r="V86" s="35" t="e">
        <f>#REF!</f>
        <v>#REF!</v>
      </c>
    </row>
    <row r="87" spans="12:26">
      <c r="R87" s="16" t="e">
        <f>#REF!</f>
        <v>#REF!</v>
      </c>
      <c r="S87" s="35" t="e">
        <f>#REF!</f>
        <v>#REF!</v>
      </c>
      <c r="T87" s="35" t="e">
        <f>#REF!-#REF!</f>
        <v>#REF!</v>
      </c>
      <c r="U87" s="35" t="e">
        <f>#REF!-#REF!</f>
        <v>#REF!</v>
      </c>
      <c r="V87" s="35" t="e">
        <f>#REF!</f>
        <v>#REF!</v>
      </c>
    </row>
    <row r="88" spans="12:26">
      <c r="L88" s="16" t="e">
        <f>#REF!/#REF!*100-100</f>
        <v>#REF!</v>
      </c>
      <c r="M88" s="16" t="e">
        <f>#REF!/#REF!*100-100</f>
        <v>#REF!</v>
      </c>
      <c r="R88" s="16" t="e">
        <f>#REF!</f>
        <v>#REF!</v>
      </c>
      <c r="S88" s="35" t="e">
        <f>#REF!</f>
        <v>#REF!</v>
      </c>
      <c r="T88" s="35" t="e">
        <f>#REF!-#REF!</f>
        <v>#REF!</v>
      </c>
      <c r="U88" s="35" t="e">
        <f>#REF!-#REF!</f>
        <v>#REF!</v>
      </c>
      <c r="V88" s="35" t="e">
        <f>#REF!</f>
        <v>#REF!</v>
      </c>
    </row>
    <row r="89" spans="12:26">
      <c r="R89" s="16" t="e">
        <f>#REF!</f>
        <v>#REF!</v>
      </c>
    </row>
    <row r="90" spans="12:26">
      <c r="R90" s="36"/>
      <c r="S90" s="53" t="s">
        <v>39</v>
      </c>
      <c r="T90" s="53" t="s">
        <v>35</v>
      </c>
      <c r="U90" s="53" t="s">
        <v>36</v>
      </c>
      <c r="V90" s="53" t="s">
        <v>40</v>
      </c>
      <c r="X90" s="50" t="s">
        <v>41</v>
      </c>
      <c r="Y90" s="50" t="str">
        <f>T90</f>
        <v>Sorpresa (dato&lt;esperado) y Dproy jun vs mar</v>
      </c>
      <c r="Z90" s="50" t="str">
        <f>U90</f>
        <v>Ef. revisión potencial</v>
      </c>
    </row>
    <row r="91" spans="12:26">
      <c r="R91" s="36"/>
      <c r="S91" s="53"/>
      <c r="T91" s="53"/>
      <c r="U91" s="53"/>
      <c r="V91" s="53"/>
      <c r="X91" s="50"/>
      <c r="Y91" s="50"/>
      <c r="Z91" s="50"/>
    </row>
    <row r="92" spans="12:26">
      <c r="R92" s="36"/>
      <c r="S92" s="53"/>
      <c r="T92" s="53"/>
      <c r="U92" s="53"/>
      <c r="V92" s="53"/>
      <c r="X92" s="50"/>
      <c r="Y92" s="50"/>
      <c r="Z92" s="50"/>
    </row>
    <row r="93" spans="12:26" ht="14.25" customHeight="1">
      <c r="R93" s="36"/>
      <c r="S93" s="53"/>
      <c r="T93" s="53"/>
      <c r="U93" s="53"/>
      <c r="V93" s="53"/>
      <c r="X93" s="50"/>
      <c r="Y93" s="50"/>
      <c r="Z93" s="50"/>
    </row>
    <row r="94" spans="12:26">
      <c r="R94" s="37"/>
      <c r="S94" s="54"/>
      <c r="T94" s="54"/>
      <c r="U94" s="54"/>
      <c r="V94" s="54"/>
      <c r="X94" s="50"/>
      <c r="Y94" s="50"/>
      <c r="Z94" s="50"/>
    </row>
    <row r="95" spans="12:26">
      <c r="R95" s="15">
        <v>2019</v>
      </c>
      <c r="S95" s="38" t="e">
        <f>AVERAGE(S77:S80)</f>
        <v>#REF!</v>
      </c>
      <c r="T95" s="39" t="e">
        <f>AVERAGE(T77:T80)</f>
        <v>#REF!</v>
      </c>
      <c r="U95" s="39" t="e">
        <f>AVERAGE(U77:U80)</f>
        <v>#REF!</v>
      </c>
      <c r="V95" s="39" t="e">
        <f>AVERAGE(V77:V80)</f>
        <v>#REF!</v>
      </c>
      <c r="X95" s="35" t="e">
        <f>V95-S95</f>
        <v>#REF!</v>
      </c>
      <c r="Y95" s="35" t="e">
        <f>T95</f>
        <v>#REF!</v>
      </c>
      <c r="Z95" s="35" t="e">
        <f>U95</f>
        <v>#REF!</v>
      </c>
    </row>
    <row r="96" spans="12:26">
      <c r="R96" s="15">
        <f>1+R95</f>
        <v>2020</v>
      </c>
      <c r="S96" s="38" t="e">
        <f>AVERAGE(S81:S84)</f>
        <v>#REF!</v>
      </c>
      <c r="T96" s="39" t="e">
        <f>AVERAGE(T81:T84)</f>
        <v>#REF!</v>
      </c>
      <c r="U96" s="39" t="e">
        <f>AVERAGE(U81:U84)</f>
        <v>#REF!</v>
      </c>
      <c r="V96" s="39" t="e">
        <f>AVERAGE(V81:V84)</f>
        <v>#REF!</v>
      </c>
      <c r="X96" s="35" t="e">
        <f t="shared" ref="X96:X97" si="0">V96-S96</f>
        <v>#REF!</v>
      </c>
      <c r="Y96" s="35" t="e">
        <f t="shared" ref="Y96:Z97" si="1">T96</f>
        <v>#REF!</v>
      </c>
      <c r="Z96" s="35" t="e">
        <f t="shared" si="1"/>
        <v>#REF!</v>
      </c>
    </row>
    <row r="97" spans="18:26">
      <c r="R97" s="37">
        <f>1+R96</f>
        <v>2021</v>
      </c>
      <c r="S97" s="40" t="e">
        <f>AVERAGE(S85:S88)</f>
        <v>#REF!</v>
      </c>
      <c r="T97" s="41" t="e">
        <f>AVERAGE(T85:T88)</f>
        <v>#REF!</v>
      </c>
      <c r="U97" s="41" t="e">
        <f>AVERAGE(U85:U88)</f>
        <v>#REF!</v>
      </c>
      <c r="V97" s="41" t="e">
        <f>AVERAGE(V85:V88)</f>
        <v>#REF!</v>
      </c>
      <c r="X97" s="35" t="e">
        <f t="shared" si="0"/>
        <v>#REF!</v>
      </c>
      <c r="Y97" s="35" t="e">
        <f t="shared" si="1"/>
        <v>#REF!</v>
      </c>
      <c r="Z97" s="35" t="e">
        <f t="shared" si="1"/>
        <v>#REF!</v>
      </c>
    </row>
  </sheetData>
  <mergeCells count="19">
    <mergeCell ref="B5:B7"/>
    <mergeCell ref="C5:D6"/>
    <mergeCell ref="E5:F5"/>
    <mergeCell ref="G5:I5"/>
    <mergeCell ref="E6:F6"/>
    <mergeCell ref="G6:G7"/>
    <mergeCell ref="H6:I6"/>
    <mergeCell ref="X90:X94"/>
    <mergeCell ref="Y90:Y94"/>
    <mergeCell ref="Z90:Z94"/>
    <mergeCell ref="B16:I18"/>
    <mergeCell ref="S72:S76"/>
    <mergeCell ref="T72:T76"/>
    <mergeCell ref="U72:U76"/>
    <mergeCell ref="V72:V76"/>
    <mergeCell ref="S90:S94"/>
    <mergeCell ref="T90:T94"/>
    <mergeCell ref="U90:U94"/>
    <mergeCell ref="V90:V9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 V.15</vt:lpstr>
      <vt:lpstr>T V.2</vt:lpstr>
      <vt:lpstr>T V.3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Contreras M.</dc:creator>
  <cp:lastModifiedBy>Ivonne Vera R.</cp:lastModifiedBy>
  <dcterms:created xsi:type="dcterms:W3CDTF">2019-06-05T13:45:43Z</dcterms:created>
  <dcterms:modified xsi:type="dcterms:W3CDTF">2019-06-08T02:26:55Z</dcterms:modified>
</cp:coreProperties>
</file>