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2B2EEF0E-333D-4E5E-84D5-3B62BFAECDBE}" xr6:coauthVersionLast="46" xr6:coauthVersionMax="46" xr10:uidLastSave="{00000000-0000-0000-0000-000000000000}"/>
  <bookViews>
    <workbookView xWindow="28680" yWindow="-3315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8" i="163" l="1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196" i="163" l="1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195" i="163" l="1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194" i="163" l="1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193" i="163" l="1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<sst xmlns="http://schemas.openxmlformats.org/spreadsheetml/2006/main" count="795" uniqueCount="280">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</sst>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  <c:pt idx="191" formatCode="0.00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  <c:pt idx="190" formatCode="_-* #,##0.00_-;\-* #,##0.00_-;_-* &quot;-&quot;??_-;_-@_-">
                  <c:v>1.1499999999999999</c:v>
                </c:pt>
                <c:pt idx="191" formatCode="_-* #,##0.00_-;\-* #,##0.00_-;_-* &quot;-&quot;??_-;_-@_-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-6.2510734195001589</c:v>
                </c:pt>
                <c:pt idx="175">
                  <c:v>-4.4761747365749045</c:v>
                </c:pt>
                <c:pt idx="176">
                  <c:v>-2.6830137390186195</c:v>
                </c:pt>
                <c:pt idx="177">
                  <c:v>-1.5206286472399881</c:v>
                </c:pt>
                <c:pt idx="178">
                  <c:v>1.8474181470651274E-4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0.83861056145740065</c:v>
                </c:pt>
                <c:pt idx="175">
                  <c:v>9.8312932038552958E-2</c:v>
                </c:pt>
                <c:pt idx="176">
                  <c:v>0.80570437306258214</c:v>
                </c:pt>
                <c:pt idx="177">
                  <c:v>1.2136038183494691</c:v>
                </c:pt>
                <c:pt idx="178">
                  <c:v>0.59445704774043406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9.3621000915524064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0.96807749765099516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39.792056492729643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1.864169954356214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8"/>
      </c:valAx>
      <c:valAx>
        <c:axId val="73834005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13.515005260279892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1.1091149934193965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6.855789245193237</c:v>
                </c:pt>
                <c:pt idx="178">
                  <c:v>4.6796679742361995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6.5559481909939041</c:v>
                </c:pt>
                <c:pt idx="178">
                  <c:v>5.6565112603895136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  <c:pt idx="173">
                  <c:v>19.441919334456365</c:v>
                </c:pt>
                <c:pt idx="174">
                  <c:v>12.021180293138855</c:v>
                </c:pt>
                <c:pt idx="175">
                  <c:v>7.843272154451018</c:v>
                </c:pt>
                <c:pt idx="176">
                  <c:v>8.404839845874605</c:v>
                </c:pt>
                <c:pt idx="177">
                  <c:v>9.0654825646855155</c:v>
                </c:pt>
                <c:pt idx="178">
                  <c:v>6.2556106188544485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1.7647816001304117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6.9013771225222689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2.7015723061086985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-7.5563997233737384E-2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0.37838710609108606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0.74884871797119879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10.945042288280433</c:v>
                </c:pt>
                <c:pt idx="178">
                  <c:v>13.670411415555094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2.892550791952043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0.17837325836638845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-3.6412318865740323</c:v>
                </c:pt>
                <c:pt idx="178">
                  <c:v>-3.7682473051013265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0.55435306306901433</c:v>
                </c:pt>
                <c:pt idx="178">
                  <c:v>1.1018112969040421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-0.27717136967868139</c:v>
                </c:pt>
                <c:pt idx="178">
                  <c:v>-0.21880652763056224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11.5577206565832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13.515005260279892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9.3621000915524064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1.8474181470651274E-4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10.963908062657751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39.792056492729643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5"/>
          <c:min val="-3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9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  <c:pt idx="191" formatCode="_-* #,##0.0_-;\-* #,##0.0_-;_-* &quot;-&quot;??_-;_-@_-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  <c:pt idx="191" formatCode="_-* #,##0.0_-;\-* #,##0.0_-;_-* &quot;-&quot;??_-;_-@_-">
                  <c:v>5.0599999999999996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  <c:pt idx="191" formatCode="_-* #,##0.0_-;\-* #,##0.0_-;_-* &quot;-&quot;??_-;_-@_-">
                  <c:v>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11.5577206565832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10.945042288280433</c:v>
                </c:pt>
                <c:pt idx="190">
                  <c:v>13.670411415555094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531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46854" y="16709380"/>
          <a:ext cx="1976278" cy="33788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64872" y="20125865"/>
          <a:ext cx="1575181" cy="296152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903554" y="20125865"/>
          <a:ext cx="1614235" cy="286627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A199" sqref="A199"/>
    </sheetView>
  </sheetViews>
  <sheetFormatPr baseColWidth="10" defaultColWidth="11.453125" defaultRowHeight="14.5" x14ac:dyDescent="0.35"/>
  <cols>
    <col min="1" max="1" width="11.453125" style="1"/>
    <col min="2" max="6" width="13" style="2" customWidth="1"/>
    <col min="7" max="9" width="11.7265625" style="2" bestFit="1" customWidth="1"/>
    <col min="10" max="12" width="11.7265625" style="2" customWidth="1"/>
    <col min="13" max="13" width="11.7265625" style="2" bestFit="1" customWidth="1"/>
    <col min="14" max="15" width="11.7265625" style="2" customWidth="1"/>
    <col min="16" max="16" width="11.7265625" style="2" bestFit="1" customWidth="1"/>
    <col min="17" max="18" width="11.54296875" style="2" bestFit="1" customWidth="1"/>
    <col min="19" max="20" width="11.54296875" style="2" customWidth="1"/>
    <col min="21" max="21" width="11.54296875" style="2" bestFit="1" customWidth="1"/>
    <col min="22" max="23" width="11.54296875" style="2" customWidth="1"/>
    <col min="24" max="27" width="11.54296875" style="2" bestFit="1" customWidth="1"/>
    <col min="28" max="29" width="11.54296875" style="2" customWidth="1"/>
    <col min="30" max="30" width="11.54296875" style="2" bestFit="1" customWidth="1"/>
    <col min="31" max="32" width="14.26953125" style="2" customWidth="1"/>
    <col min="33" max="34" width="11.7265625" style="2" bestFit="1" customWidth="1"/>
    <col min="35" max="35" width="11.54296875" style="2" bestFit="1" customWidth="1"/>
    <col min="36" max="37" width="11.54296875" style="2" customWidth="1"/>
    <col min="38" max="40" width="11.54296875" style="2" bestFit="1" customWidth="1"/>
    <col min="41" max="45" width="11.54296875" style="2" customWidth="1"/>
    <col min="46" max="46" width="11.54296875" style="2" bestFit="1" customWidth="1"/>
    <col min="47" max="47" width="11.7265625" style="2" bestFit="1" customWidth="1"/>
    <col min="48" max="48" width="11.54296875" style="2" bestFit="1" customWidth="1"/>
    <col min="49" max="49" width="11.7265625" style="2" bestFit="1" customWidth="1"/>
    <col min="50" max="52" width="11.54296875" style="2" bestFit="1" customWidth="1"/>
    <col min="53" max="53" width="11.7265625" style="2" bestFit="1" customWidth="1"/>
    <col min="54" max="54" width="11.54296875" style="2" bestFit="1" customWidth="1"/>
    <col min="55" max="56" width="12.453125" style="2" bestFit="1" customWidth="1"/>
    <col min="57" max="62" width="11.54296875" style="2" bestFit="1" customWidth="1"/>
    <col min="63" max="63" width="11.54296875" style="2" customWidth="1"/>
    <col min="64" max="71" width="15.7265625" style="2" customWidth="1"/>
    <col min="72" max="16384" width="11.453125" style="2"/>
  </cols>
  <sheetData>
    <row r="1" spans="1:71" ht="33" customHeight="1" x14ac:dyDescent="0.55000000000000004">
      <c r="B1" s="116" t="s">
        <v>128</v>
      </c>
      <c r="C1" s="116"/>
      <c r="D1" s="116"/>
      <c r="E1" s="116"/>
      <c r="F1" s="116"/>
      <c r="G1" s="121" t="s">
        <v>129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22"/>
      <c r="AF1" s="123"/>
      <c r="AG1" s="119" t="s">
        <v>130</v>
      </c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48"/>
      <c r="BL1" s="116" t="s">
        <v>145</v>
      </c>
      <c r="BM1" s="116"/>
      <c r="BN1" s="116"/>
      <c r="BO1" s="116"/>
      <c r="BP1" s="116"/>
      <c r="BQ1" s="116"/>
      <c r="BR1" s="116"/>
      <c r="BS1" s="116"/>
    </row>
    <row r="2" spans="1:71" s="4" customFormat="1" ht="18.75" customHeight="1" x14ac:dyDescent="0.35">
      <c r="A2" s="3"/>
      <c r="B2" s="120" t="s">
        <v>44</v>
      </c>
      <c r="C2" s="120"/>
      <c r="D2" s="120"/>
      <c r="E2" s="120"/>
      <c r="F2" s="120"/>
      <c r="G2" s="124" t="s">
        <v>90</v>
      </c>
      <c r="H2" s="125"/>
      <c r="I2" s="120"/>
      <c r="J2" s="120"/>
      <c r="K2" s="120"/>
      <c r="L2" s="120"/>
      <c r="M2" s="120"/>
      <c r="N2" s="120"/>
      <c r="O2" s="120"/>
      <c r="P2" s="120"/>
      <c r="Q2" s="105" t="s">
        <v>136</v>
      </c>
      <c r="R2" s="120"/>
      <c r="S2" s="120"/>
      <c r="T2" s="120"/>
      <c r="U2" s="120"/>
      <c r="V2" s="120"/>
      <c r="W2" s="120"/>
      <c r="X2" s="106"/>
      <c r="Y2" s="124" t="s">
        <v>135</v>
      </c>
      <c r="Z2" s="125"/>
      <c r="AA2" s="120"/>
      <c r="AB2" s="120"/>
      <c r="AC2" s="120"/>
      <c r="AD2" s="120"/>
      <c r="AE2" s="105" t="s">
        <v>93</v>
      </c>
      <c r="AF2" s="106"/>
      <c r="AG2" s="120" t="s">
        <v>37</v>
      </c>
      <c r="AH2" s="120"/>
      <c r="AI2" s="120"/>
      <c r="AJ2" s="120"/>
      <c r="AK2" s="120"/>
      <c r="AL2" s="120"/>
      <c r="AM2" s="106"/>
      <c r="AN2" s="105" t="s">
        <v>38</v>
      </c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06"/>
      <c r="AZ2" s="105" t="s">
        <v>41</v>
      </c>
      <c r="BA2" s="120"/>
      <c r="BB2" s="120"/>
      <c r="BC2" s="120"/>
      <c r="BD2" s="120"/>
      <c r="BE2" s="120"/>
      <c r="BF2" s="120"/>
      <c r="BG2" s="120"/>
      <c r="BH2" s="120"/>
      <c r="BI2" s="120"/>
      <c r="BJ2" s="106"/>
      <c r="BK2" s="49"/>
      <c r="BL2" s="117" t="s">
        <v>68</v>
      </c>
      <c r="BM2" s="118"/>
      <c r="BN2" s="117" t="s">
        <v>69</v>
      </c>
      <c r="BO2" s="118"/>
      <c r="BP2" s="117" t="s">
        <v>70</v>
      </c>
      <c r="BQ2" s="118"/>
      <c r="BR2" s="117" t="s">
        <v>71</v>
      </c>
      <c r="BS2" s="118"/>
    </row>
    <row r="3" spans="1:71" s="4" customFormat="1" ht="52" x14ac:dyDescent="0.3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01" t="s">
        <v>131</v>
      </c>
      <c r="H3" s="102"/>
      <c r="I3" s="101" t="s">
        <v>137</v>
      </c>
      <c r="J3" s="107"/>
      <c r="K3" s="107" t="s">
        <v>138</v>
      </c>
      <c r="L3" s="107"/>
      <c r="M3" s="107" t="s">
        <v>139</v>
      </c>
      <c r="N3" s="107"/>
      <c r="O3" s="107" t="s">
        <v>140</v>
      </c>
      <c r="P3" s="102"/>
      <c r="Q3" s="103" t="s">
        <v>97</v>
      </c>
      <c r="R3" s="104"/>
      <c r="S3" s="101" t="s">
        <v>141</v>
      </c>
      <c r="T3" s="107"/>
      <c r="U3" s="107" t="s">
        <v>139</v>
      </c>
      <c r="V3" s="107"/>
      <c r="W3" s="107" t="s">
        <v>140</v>
      </c>
      <c r="X3" s="102"/>
      <c r="Y3" s="101" t="s">
        <v>134</v>
      </c>
      <c r="Z3" s="102"/>
      <c r="AA3" s="101" t="s">
        <v>142</v>
      </c>
      <c r="AB3" s="107"/>
      <c r="AC3" s="107" t="s">
        <v>143</v>
      </c>
      <c r="AD3" s="10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35">
      <c r="A4" s="3"/>
      <c r="B4" s="40"/>
      <c r="C4" s="40"/>
      <c r="D4" s="40"/>
      <c r="E4" s="99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35">
      <c r="A5" s="3"/>
      <c r="B5" s="108" t="s">
        <v>113</v>
      </c>
      <c r="C5" s="109"/>
      <c r="D5" s="109"/>
      <c r="E5" s="109"/>
      <c r="F5" s="110"/>
      <c r="G5" s="108" t="s">
        <v>144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08" t="s">
        <v>113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L5" s="108" t="s">
        <v>114</v>
      </c>
      <c r="BM5" s="109"/>
      <c r="BN5" s="109"/>
      <c r="BO5" s="109"/>
      <c r="BP5" s="109"/>
      <c r="BQ5" s="109"/>
      <c r="BR5" s="109"/>
      <c r="BS5" s="110"/>
    </row>
    <row r="6" spans="1:71" s="4" customFormat="1" ht="15" customHeight="1" x14ac:dyDescent="0.35">
      <c r="A6" s="3"/>
      <c r="B6" s="111" t="s">
        <v>101</v>
      </c>
      <c r="C6" s="112"/>
      <c r="D6" s="112"/>
      <c r="E6" s="112"/>
      <c r="F6" s="113"/>
      <c r="G6" s="114" t="s">
        <v>99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  <c r="AG6" s="111" t="s">
        <v>99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3"/>
      <c r="BL6" s="111" t="s">
        <v>99</v>
      </c>
      <c r="BM6" s="112"/>
      <c r="BN6" s="112"/>
      <c r="BO6" s="112"/>
      <c r="BP6" s="112"/>
      <c r="BQ6" s="112"/>
      <c r="BR6" s="112"/>
      <c r="BS6" s="113"/>
    </row>
    <row r="7" spans="1:71" s="5" customFormat="1" x14ac:dyDescent="0.3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35">
      <c r="A8" s="20">
        <v>38718</v>
      </c>
      <c r="B8" s="52" t="e">
        <v>#NAME?</v>
      </c>
      <c r="C8" s="52" t="e">
        <v>#NAME?</v>
      </c>
      <c r="D8" s="52" t="e">
        <v>#NAME?</v>
      </c>
      <c r="E8" s="53" t="e">
        <v>#NAME?</v>
      </c>
      <c r="F8" s="52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2" t="e">
        <v>#NAME?</v>
      </c>
      <c r="N8" s="52" t="e">
        <v>#NAME?</v>
      </c>
      <c r="O8" s="52" t="e">
        <v>#NAME?</v>
      </c>
      <c r="P8" s="52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2" t="e">
        <v>#NAME?</v>
      </c>
      <c r="V8" s="52" t="e">
        <v>#NAME?</v>
      </c>
      <c r="W8" s="52" t="e">
        <v>#NAME?</v>
      </c>
      <c r="X8" s="52" t="e">
        <v>#NAME?</v>
      </c>
      <c r="Y8" s="15" t="e">
        <v>#NAME?</v>
      </c>
      <c r="Z8" s="9" t="e">
        <v>#NAME?</v>
      </c>
      <c r="AA8" s="52" t="e">
        <v>#NAME?</v>
      </c>
      <c r="AB8" s="52" t="e">
        <v>#NAME?</v>
      </c>
      <c r="AC8" s="52" t="e">
        <v>#NAME?</v>
      </c>
      <c r="AD8" s="52" t="e">
        <v>#NAME?</v>
      </c>
      <c r="AE8" s="15" t="e">
        <v>#NAME?</v>
      </c>
      <c r="AF8" s="9" t="e">
        <v>#NAME?</v>
      </c>
      <c r="AG8" s="52" t="e">
        <v>#NAME?</v>
      </c>
      <c r="AH8" s="52" t="e">
        <v>#NAME?</v>
      </c>
      <c r="AI8" s="52" t="e">
        <v>#NAME?</v>
      </c>
      <c r="AJ8" s="52"/>
      <c r="AK8" s="52"/>
      <c r="AL8" s="52" t="e">
        <v>#NAME?</v>
      </c>
      <c r="AM8" s="53" t="e">
        <v>#NAME?</v>
      </c>
      <c r="AN8" s="52" t="e">
        <v>#NAME?</v>
      </c>
      <c r="AO8" s="52"/>
      <c r="AP8" s="52"/>
      <c r="AQ8" s="52"/>
      <c r="AR8" s="52"/>
      <c r="AS8" s="52"/>
      <c r="AT8" s="52" t="e">
        <v>#NAME?</v>
      </c>
      <c r="AU8" s="52" t="e">
        <v>#NAME?</v>
      </c>
      <c r="AV8" s="52" t="e">
        <v>#NAME?</v>
      </c>
      <c r="AW8" s="52" t="e">
        <v>#NAME?</v>
      </c>
      <c r="AX8" s="52" t="e">
        <v>#NAME?</v>
      </c>
      <c r="AY8" s="53" t="e">
        <v>#NAME?</v>
      </c>
      <c r="AZ8" s="52" t="e">
        <v>#NAME?</v>
      </c>
      <c r="BA8" s="52" t="e">
        <v>#NAME?</v>
      </c>
      <c r="BB8" s="52" t="e">
        <v>#NAME?</v>
      </c>
      <c r="BC8" s="52" t="e">
        <v>#NAME?</v>
      </c>
      <c r="BD8" s="52" t="e">
        <v>#NAME?</v>
      </c>
      <c r="BE8" s="52" t="e">
        <v>#NAME?</v>
      </c>
      <c r="BF8" s="52" t="e">
        <v>#NAME?</v>
      </c>
      <c r="BG8" s="52" t="e">
        <v>#NAME?</v>
      </c>
      <c r="BH8" s="52" t="e">
        <v>#NAME?</v>
      </c>
      <c r="BI8" s="52" t="e">
        <v>#NAME?</v>
      </c>
      <c r="BJ8" s="53" t="e">
        <v>#NAME?</v>
      </c>
      <c r="BK8" s="6"/>
      <c r="BL8" s="15" t="e">
        <v>#NAME?</v>
      </c>
      <c r="BM8" s="12" t="e">
        <v>#NAME?</v>
      </c>
      <c r="BN8" s="15" t="e">
        <v>#NAME?</v>
      </c>
      <c r="BO8" s="12" t="e">
        <v>#NAME?</v>
      </c>
      <c r="BP8" s="15" t="e">
        <v>#NAME?</v>
      </c>
      <c r="BQ8" s="12" t="e">
        <v>#NAME?</v>
      </c>
      <c r="BR8" s="15" t="e">
        <v>#NAME?</v>
      </c>
      <c r="BS8" s="9" t="e">
        <v>#NAME?</v>
      </c>
    </row>
    <row r="9" spans="1:71" s="5" customFormat="1" x14ac:dyDescent="0.3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3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3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3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3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3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3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3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3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3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3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3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3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3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3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3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3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3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3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3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3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3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3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3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v>#NAME?</v>
      </c>
      <c r="AK32" s="52" t="e"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v>#NAME?</v>
      </c>
      <c r="AP32" s="52" t="e">
        <v>#NAME?</v>
      </c>
      <c r="AQ32" s="52" t="e">
        <v>#NAME?</v>
      </c>
      <c r="AR32" s="52" t="e">
        <v>#NAME?</v>
      </c>
      <c r="AS32" s="52" t="e"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3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3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3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3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3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3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3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3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3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3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3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3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3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3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3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3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3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3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3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3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3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3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3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3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3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3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3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3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3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3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3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3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3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3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3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3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3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3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3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3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3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3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3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3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3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3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3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3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3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3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3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3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3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3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3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3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3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3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3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3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3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3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3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3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3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3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3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3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3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3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3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3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3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3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3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3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3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3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3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3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3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3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3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3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3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3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3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3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3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3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3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3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3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3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3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3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3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3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3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3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3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3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3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3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3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3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3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3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3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3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3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3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3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3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3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3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3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3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3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3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3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3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3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3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3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3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3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3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3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3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3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3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3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3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3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3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3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3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3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3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3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3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3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3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3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3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3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3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3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3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3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89">
        <v>0.48</v>
      </c>
      <c r="BM183" s="12">
        <v>9471.39</v>
      </c>
      <c r="BN183" s="89">
        <v>0.41</v>
      </c>
      <c r="BO183" s="12">
        <v>3516.59</v>
      </c>
      <c r="BP183" s="89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3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89">
        <v>0.47</v>
      </c>
      <c r="BM184" s="12">
        <v>9257.64</v>
      </c>
      <c r="BN184" s="89">
        <v>0.38</v>
      </c>
      <c r="BO184" s="12">
        <v>3580.48</v>
      </c>
      <c r="BP184" s="89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3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89">
        <v>0.46</v>
      </c>
      <c r="BM185" s="12">
        <v>8784.27</v>
      </c>
      <c r="BN185" s="89">
        <v>0.37</v>
      </c>
      <c r="BO185" s="12">
        <v>3680.77</v>
      </c>
      <c r="BP185" s="89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3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89">
        <v>0.45</v>
      </c>
      <c r="BM186" s="12">
        <v>9096.74</v>
      </c>
      <c r="BN186" s="89">
        <v>0.32</v>
      </c>
      <c r="BO186" s="12">
        <v>3262.9</v>
      </c>
      <c r="BP186" s="89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3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89">
        <v>0.43</v>
      </c>
      <c r="BM187" s="12">
        <v>9730.65</v>
      </c>
      <c r="BN187" s="89">
        <v>0.4</v>
      </c>
      <c r="BO187" s="12">
        <v>3234.47</v>
      </c>
      <c r="BP187" s="89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3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3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3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0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3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0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3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3478.8940254999998</v>
      </c>
      <c r="BH192" s="52">
        <v>18662.088959086017</v>
      </c>
      <c r="BI192" s="52">
        <v>1329.9564125176273</v>
      </c>
      <c r="BJ192" s="53">
        <v>277199.62129911111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3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79243.544786486644</v>
      </c>
      <c r="AN193" s="52">
        <v>69729.258123656648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24055.375583245597</v>
      </c>
      <c r="AS193" s="52">
        <v>602.33272892234982</v>
      </c>
      <c r="AT193" s="52">
        <v>10341.587670226301</v>
      </c>
      <c r="AU193" s="52">
        <v>20457.702872984348</v>
      </c>
      <c r="AV193" s="52">
        <v>1341.4214999999999</v>
      </c>
      <c r="AW193" s="52">
        <v>14308.867040886767</v>
      </c>
      <c r="AX193" s="52">
        <v>91.152500000000003</v>
      </c>
      <c r="AY193" s="53">
        <v>166713.49541246713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339.33627999999999</v>
      </c>
      <c r="BE193" s="52">
        <v>31102.204184000002</v>
      </c>
      <c r="BF193" s="52">
        <v>25484.952310656772</v>
      </c>
      <c r="BG193" s="52">
        <v>3678.4259029999998</v>
      </c>
      <c r="BH193" s="52">
        <v>17735.81783004347</v>
      </c>
      <c r="BI193" s="52">
        <v>1367.9087025567515</v>
      </c>
      <c r="BJ193" s="53">
        <v>280512.11496499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3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3">
        <v>80304.794645173853</v>
      </c>
      <c r="AN194" s="52">
        <v>70315.106462936441</v>
      </c>
      <c r="AO194" s="52">
        <v>44431.280630443434</v>
      </c>
      <c r="AP194" s="52">
        <v>39273.475631662528</v>
      </c>
      <c r="AQ194" s="52">
        <v>5157.8049987809045</v>
      </c>
      <c r="AR194" s="52">
        <v>25308.598087291339</v>
      </c>
      <c r="AS194" s="52">
        <v>575.22774520166683</v>
      </c>
      <c r="AT194" s="52">
        <v>10658.355492853523</v>
      </c>
      <c r="AU194" s="52">
        <v>23256.0460020258</v>
      </c>
      <c r="AV194" s="52">
        <v>1381.0940000000001</v>
      </c>
      <c r="AW194" s="52">
        <v>14910.152756313859</v>
      </c>
      <c r="AX194" s="52">
        <v>84.283000000000001</v>
      </c>
      <c r="AY194" s="53">
        <v>170920.96084667576</v>
      </c>
      <c r="AZ194" s="52">
        <v>26119.981458400664</v>
      </c>
      <c r="BA194" s="52">
        <v>13950.111669055092</v>
      </c>
      <c r="BB194" s="52">
        <v>35259.436269551807</v>
      </c>
      <c r="BC194" s="52">
        <v>214.66550964419048</v>
      </c>
      <c r="BD194" s="52">
        <v>284.92044399999997</v>
      </c>
      <c r="BE194" s="52">
        <v>30913.562057499999</v>
      </c>
      <c r="BF194" s="52">
        <v>25220.925723979453</v>
      </c>
      <c r="BG194" s="52">
        <v>3720.1599784999999</v>
      </c>
      <c r="BH194" s="52">
        <v>18389.417880440327</v>
      </c>
      <c r="BI194" s="52">
        <v>1374.9958491469579</v>
      </c>
      <c r="BJ194" s="53">
        <v>286840.31022771972</v>
      </c>
      <c r="BK194" s="58"/>
      <c r="BL194" s="15">
        <v>0.65</v>
      </c>
      <c r="BM194" s="12">
        <v>10930.59</v>
      </c>
      <c r="BN194" s="15">
        <v>1.0900000000000001</v>
      </c>
      <c r="BO194" s="12">
        <v>2248.8000000000002</v>
      </c>
      <c r="BP194" s="15">
        <v>2.02</v>
      </c>
      <c r="BQ194" s="12">
        <v>401.83</v>
      </c>
      <c r="BR194" s="15"/>
      <c r="BS194" s="9"/>
      <c r="BU194" s="6"/>
      <c r="BV194" s="84"/>
      <c r="BW194" s="84"/>
      <c r="BX194" s="84"/>
    </row>
    <row r="195" spans="1:76" x14ac:dyDescent="0.3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3">
        <v>80282.657935798983</v>
      </c>
      <c r="AN195" s="52">
        <v>71190.372489655289</v>
      </c>
      <c r="AO195" s="52">
        <v>44622.428397788331</v>
      </c>
      <c r="AP195" s="52">
        <v>39578.779253573186</v>
      </c>
      <c r="AQ195" s="52">
        <v>5043.6491442151464</v>
      </c>
      <c r="AR195" s="52">
        <v>25998.773085492008</v>
      </c>
      <c r="AS195" s="52">
        <v>569.1710063749548</v>
      </c>
      <c r="AT195" s="52">
        <v>10923.623980047227</v>
      </c>
      <c r="AU195" s="52">
        <v>23672.310416803251</v>
      </c>
      <c r="AV195" s="52">
        <v>1411.7649999999999</v>
      </c>
      <c r="AW195" s="52">
        <v>14094.96577271121</v>
      </c>
      <c r="AX195" s="52">
        <v>92.536500000000004</v>
      </c>
      <c r="AY195" s="53">
        <v>173293.22754959355</v>
      </c>
      <c r="AZ195" s="52">
        <v>27831.168329691685</v>
      </c>
      <c r="BA195" s="52">
        <v>14857.685814717874</v>
      </c>
      <c r="BB195" s="52">
        <v>35792.760278815957</v>
      </c>
      <c r="BC195" s="52">
        <v>182.09456551422727</v>
      </c>
      <c r="BD195" s="52">
        <v>223.66170499999998</v>
      </c>
      <c r="BE195" s="52">
        <v>30863.012857192003</v>
      </c>
      <c r="BF195" s="52">
        <v>25627.402507563464</v>
      </c>
      <c r="BG195" s="52">
        <v>3789.131871</v>
      </c>
      <c r="BH195" s="52">
        <v>18618.7136663171</v>
      </c>
      <c r="BI195" s="52">
        <v>1399.9291374259585</v>
      </c>
      <c r="BJ195" s="53">
        <v>292441.50267534569</v>
      </c>
      <c r="BK195" s="58"/>
      <c r="BL195" s="89">
        <v>0.85</v>
      </c>
      <c r="BM195" s="12">
        <v>10056.66</v>
      </c>
      <c r="BN195" s="89">
        <v>1.35</v>
      </c>
      <c r="BO195" s="12">
        <v>2347.23</v>
      </c>
      <c r="BP195" s="89">
        <v>2.35</v>
      </c>
      <c r="BQ195" s="12">
        <v>231.04</v>
      </c>
      <c r="BR195" s="15"/>
      <c r="BS195" s="9"/>
      <c r="BU195" s="6"/>
      <c r="BV195" s="84"/>
      <c r="BW195" s="84"/>
      <c r="BX195" s="84"/>
    </row>
    <row r="196" spans="1:76" x14ac:dyDescent="0.3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5">
        <v>23.45</v>
      </c>
      <c r="J196" s="55">
        <v>665.71</v>
      </c>
      <c r="K196" s="55">
        <v>7.52</v>
      </c>
      <c r="L196" s="55">
        <v>223.64</v>
      </c>
      <c r="M196" s="55">
        <v>12.03</v>
      </c>
      <c r="N196" s="55">
        <v>374.16</v>
      </c>
      <c r="O196" s="55">
        <v>26.85</v>
      </c>
      <c r="P196" s="55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6">
        <v>4.3600000000000003</v>
      </c>
      <c r="V196" s="86">
        <v>1806.5</v>
      </c>
      <c r="W196" s="86">
        <v>6.93</v>
      </c>
      <c r="X196" s="55">
        <v>2017.96</v>
      </c>
      <c r="Y196" s="66">
        <v>1.64</v>
      </c>
      <c r="Z196" s="9">
        <v>1135.26</v>
      </c>
      <c r="AA196" s="85">
        <v>1.21</v>
      </c>
      <c r="AB196" s="55">
        <v>576.79</v>
      </c>
      <c r="AC196" s="55">
        <v>2.08</v>
      </c>
      <c r="AD196" s="55">
        <v>558.47</v>
      </c>
      <c r="AE196" s="66">
        <v>3.29</v>
      </c>
      <c r="AF196" s="65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3">
        <v>79767.352349654131</v>
      </c>
      <c r="AN196" s="52">
        <v>71972.067987063318</v>
      </c>
      <c r="AO196" s="52">
        <v>44605.310897513198</v>
      </c>
      <c r="AP196" s="52">
        <v>39461.886162886214</v>
      </c>
      <c r="AQ196" s="52">
        <v>5143.4247346269876</v>
      </c>
      <c r="AR196" s="52">
        <v>26786.991075808157</v>
      </c>
      <c r="AS196" s="52">
        <v>579.76601374195241</v>
      </c>
      <c r="AT196" s="52">
        <v>11151.687331547288</v>
      </c>
      <c r="AU196" s="52">
        <v>21418.664349347455</v>
      </c>
      <c r="AV196" s="52">
        <v>1434.7269999999999</v>
      </c>
      <c r="AW196" s="52">
        <v>11630.58016046026</v>
      </c>
      <c r="AX196" s="52">
        <v>95.13900000000001</v>
      </c>
      <c r="AY196" s="53">
        <v>174018.77985715191</v>
      </c>
      <c r="AZ196" s="52">
        <v>29112.053354689004</v>
      </c>
      <c r="BA196" s="52">
        <v>14991.378176560993</v>
      </c>
      <c r="BB196" s="52">
        <v>36777.9026825521</v>
      </c>
      <c r="BC196" s="52">
        <v>114.77536121533333</v>
      </c>
      <c r="BD196" s="52">
        <v>201.73359099999999</v>
      </c>
      <c r="BE196" s="52">
        <v>30859.652769192006</v>
      </c>
      <c r="BF196" s="52">
        <v>25518.24440467215</v>
      </c>
      <c r="BG196" s="52">
        <v>3793.140891</v>
      </c>
      <c r="BH196" s="52">
        <v>18423.947261807094</v>
      </c>
      <c r="BI196" s="52">
        <v>1388.0083173385858</v>
      </c>
      <c r="BJ196" s="53">
        <v>295575.70550888783</v>
      </c>
      <c r="BK196" s="58"/>
      <c r="BL196" s="89">
        <v>1.64</v>
      </c>
      <c r="BM196" s="12">
        <v>11761.37</v>
      </c>
      <c r="BN196" s="89">
        <v>2.52</v>
      </c>
      <c r="BO196" s="12">
        <v>2041.53</v>
      </c>
      <c r="BP196" s="89">
        <v>4.0999999999999996</v>
      </c>
      <c r="BQ196" s="12">
        <v>470.37</v>
      </c>
      <c r="BR196" s="15"/>
      <c r="BS196" s="9"/>
      <c r="BU196" s="6"/>
      <c r="BV196" s="84"/>
      <c r="BW196" s="84"/>
      <c r="BX196" s="84"/>
    </row>
    <row r="197" spans="1:76" x14ac:dyDescent="0.35">
      <c r="A197" s="19">
        <v>44470</v>
      </c>
      <c r="B197" s="52">
        <v>113812.172689809</v>
      </c>
      <c r="C197" s="52">
        <v>17222.437694804001</v>
      </c>
      <c r="D197" s="52">
        <v>63736.869758317996</v>
      </c>
      <c r="E197" s="53">
        <v>10155.080166279</v>
      </c>
      <c r="F197" s="52">
        <v>204926.56030921001</v>
      </c>
      <c r="G197" s="15">
        <v>19.79</v>
      </c>
      <c r="H197" s="9">
        <v>1704.72</v>
      </c>
      <c r="I197" s="55">
        <v>23.49</v>
      </c>
      <c r="J197" s="55">
        <v>708.74</v>
      </c>
      <c r="K197" s="55">
        <v>7.57</v>
      </c>
      <c r="L197" s="55">
        <v>259.22000000000003</v>
      </c>
      <c r="M197" s="55">
        <v>13.32</v>
      </c>
      <c r="N197" s="55">
        <v>364.24</v>
      </c>
      <c r="O197" s="55">
        <v>27.58</v>
      </c>
      <c r="P197" s="55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6">
        <v>5.38</v>
      </c>
      <c r="V197" s="86">
        <v>2124.4499999999998</v>
      </c>
      <c r="W197" s="86">
        <v>8.33</v>
      </c>
      <c r="X197" s="55">
        <v>2115.2800000000002</v>
      </c>
      <c r="Y197" s="66">
        <v>1.6</v>
      </c>
      <c r="Z197" s="9">
        <v>1182.8600000000001</v>
      </c>
      <c r="AA197" s="85">
        <v>1.22</v>
      </c>
      <c r="AB197" s="55">
        <v>721.33</v>
      </c>
      <c r="AC197" s="55">
        <v>2.19</v>
      </c>
      <c r="AD197" s="55">
        <v>461.53</v>
      </c>
      <c r="AE197" s="66">
        <v>3.56</v>
      </c>
      <c r="AF197" s="65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3">
        <v>79993.19182989106</v>
      </c>
      <c r="AN197" s="52">
        <v>73016.476578997652</v>
      </c>
      <c r="AO197" s="52">
        <v>45099.439608454006</v>
      </c>
      <c r="AP197" s="52">
        <v>39778.524765602808</v>
      </c>
      <c r="AQ197" s="52">
        <v>5320.9148428511962</v>
      </c>
      <c r="AR197" s="52">
        <v>27348.822893826546</v>
      </c>
      <c r="AS197" s="52">
        <v>568.21407671709994</v>
      </c>
      <c r="AT197" s="52">
        <v>11269.92461938115</v>
      </c>
      <c r="AU197" s="52">
        <v>23439.856100935951</v>
      </c>
      <c r="AV197" s="52">
        <v>1448.3985</v>
      </c>
      <c r="AW197" s="52">
        <v>11566.539339128723</v>
      </c>
      <c r="AX197" s="52">
        <v>84.161000000000001</v>
      </c>
      <c r="AY197" s="53">
        <v>177517.14729007706</v>
      </c>
      <c r="AZ197" s="52">
        <v>30695.265267125196</v>
      </c>
      <c r="BA197" s="52">
        <v>16441.859774919849</v>
      </c>
      <c r="BB197" s="52">
        <v>36889.178258839303</v>
      </c>
      <c r="BC197" s="52">
        <v>111.01527816399999</v>
      </c>
      <c r="BD197" s="52">
        <v>209.03645</v>
      </c>
      <c r="BE197" s="52">
        <v>30863.409611520001</v>
      </c>
      <c r="BF197" s="52">
        <v>24860.034288525145</v>
      </c>
      <c r="BG197" s="52">
        <v>3710.20136</v>
      </c>
      <c r="BH197" s="52">
        <v>19671.325996363885</v>
      </c>
      <c r="BI197" s="52">
        <v>1330.4440148532997</v>
      </c>
      <c r="BJ197" s="53">
        <v>300295.37756795337</v>
      </c>
      <c r="BK197" s="58"/>
      <c r="BL197" s="89">
        <v>2.46</v>
      </c>
      <c r="BM197" s="12">
        <v>11714.4</v>
      </c>
      <c r="BN197" s="89">
        <v>3.59</v>
      </c>
      <c r="BO197" s="12">
        <v>2086.0500000000002</v>
      </c>
      <c r="BP197" s="89">
        <v>5.67</v>
      </c>
      <c r="BQ197" s="12">
        <v>295.08999999999997</v>
      </c>
      <c r="BR197" s="15">
        <v>6.93</v>
      </c>
      <c r="BS197" s="9">
        <v>49.9</v>
      </c>
      <c r="BU197" s="6"/>
      <c r="BV197" s="84"/>
      <c r="BW197" s="84"/>
      <c r="BX197" s="84"/>
    </row>
    <row r="198" spans="1:76" x14ac:dyDescent="0.35">
      <c r="A198" s="19">
        <v>44501</v>
      </c>
      <c r="B198" s="52">
        <v>115044.79126086499</v>
      </c>
      <c r="C198" s="52">
        <v>17431.449856281</v>
      </c>
      <c r="D198" s="52">
        <v>64786.368750881004</v>
      </c>
      <c r="E198" s="53">
        <v>10243.029813821</v>
      </c>
      <c r="F198" s="52">
        <v>207505.639681848</v>
      </c>
      <c r="G198" s="15">
        <v>20.91</v>
      </c>
      <c r="H198" s="9">
        <v>1905.6</v>
      </c>
      <c r="I198" s="55">
        <v>24.52</v>
      </c>
      <c r="J198" s="55">
        <v>729.56</v>
      </c>
      <c r="K198" s="55">
        <v>8.36</v>
      </c>
      <c r="L198" s="55">
        <v>289.77999999999997</v>
      </c>
      <c r="M198" s="55">
        <v>14.48</v>
      </c>
      <c r="N198" s="55">
        <v>422.84</v>
      </c>
      <c r="O198" s="55">
        <v>28.94</v>
      </c>
      <c r="P198" s="55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6">
        <v>6.08</v>
      </c>
      <c r="V198" s="86">
        <v>1540.44</v>
      </c>
      <c r="W198" s="86">
        <v>10.32</v>
      </c>
      <c r="X198" s="55">
        <v>1673.07</v>
      </c>
      <c r="Y198" s="66">
        <v>1.55</v>
      </c>
      <c r="Z198" s="9">
        <v>1349.22</v>
      </c>
      <c r="AA198" s="85">
        <v>1.1499999999999999</v>
      </c>
      <c r="AB198" s="55">
        <v>789.34</v>
      </c>
      <c r="AC198" s="55">
        <v>2.12</v>
      </c>
      <c r="AD198" s="55">
        <v>559.88</v>
      </c>
      <c r="AE198" s="66">
        <v>3.91</v>
      </c>
      <c r="AF198" s="65">
        <v>574.27</v>
      </c>
      <c r="AG198" s="52">
        <v>22643.904935762428</v>
      </c>
      <c r="AH198" s="52">
        <v>15037.204213787092</v>
      </c>
      <c r="AI198" s="52">
        <v>45078.545803518864</v>
      </c>
      <c r="AJ198" s="52">
        <v>27019.002377505614</v>
      </c>
      <c r="AK198" s="52">
        <v>18059.543426013257</v>
      </c>
      <c r="AL198" s="52">
        <v>18562.152500376622</v>
      </c>
      <c r="AM198" s="53">
        <v>78677.902517682582</v>
      </c>
      <c r="AN198" s="52">
        <v>73442.921594274405</v>
      </c>
      <c r="AO198" s="52">
        <v>44614.699965558713</v>
      </c>
      <c r="AP198" s="52">
        <v>39229.918017756892</v>
      </c>
      <c r="AQ198" s="52">
        <v>5384.78194780182</v>
      </c>
      <c r="AR198" s="52">
        <v>28253.204894117353</v>
      </c>
      <c r="AS198" s="52">
        <v>575.01673459833341</v>
      </c>
      <c r="AT198" s="52">
        <v>11382.659021464477</v>
      </c>
      <c r="AU198" s="52">
        <v>23306.556489811002</v>
      </c>
      <c r="AV198" s="52">
        <v>1453.9929999999999</v>
      </c>
      <c r="AW198" s="52">
        <v>10552.422952578148</v>
      </c>
      <c r="AX198" s="52">
        <v>81.561499999999995</v>
      </c>
      <c r="AY198" s="53">
        <v>177630.04817065431</v>
      </c>
      <c r="AZ198" s="52">
        <v>31415.858741090615</v>
      </c>
      <c r="BA198" s="52">
        <v>17696.752821268608</v>
      </c>
      <c r="BB198" s="52">
        <v>37377.544612324578</v>
      </c>
      <c r="BC198" s="52">
        <v>110.7128427654762</v>
      </c>
      <c r="BD198" s="52">
        <v>203.63992500000001</v>
      </c>
      <c r="BE198" s="52">
        <v>31033.02684002</v>
      </c>
      <c r="BF198" s="52">
        <v>24988.816148144564</v>
      </c>
      <c r="BG198" s="52">
        <v>3711.5058123333333</v>
      </c>
      <c r="BH198" s="52">
        <v>19948.500909839204</v>
      </c>
      <c r="BI198" s="52">
        <v>1329.7550612657412</v>
      </c>
      <c r="BJ198" s="53">
        <v>302889.64994249662</v>
      </c>
      <c r="BK198" s="58"/>
      <c r="BL198" s="89">
        <v>2.99</v>
      </c>
      <c r="BM198" s="12">
        <v>12128.21</v>
      </c>
      <c r="BN198" s="89">
        <v>4.3099999999999996</v>
      </c>
      <c r="BO198" s="12">
        <v>2281.8200000000002</v>
      </c>
      <c r="BP198" s="89">
        <v>6.27</v>
      </c>
      <c r="BQ198" s="12">
        <v>358.76</v>
      </c>
      <c r="BR198" s="15">
        <v>2.93</v>
      </c>
      <c r="BS198" s="9">
        <v>30.51</v>
      </c>
      <c r="BU198" s="6"/>
      <c r="BV198" s="84"/>
      <c r="BW198" s="84"/>
      <c r="BX198" s="84"/>
    </row>
    <row r="199" spans="1:76" x14ac:dyDescent="0.35">
      <c r="A199" s="19">
        <v>44531</v>
      </c>
      <c r="B199" s="52">
        <v>116158.513997281</v>
      </c>
      <c r="C199" s="52">
        <v>17535.072338475002</v>
      </c>
      <c r="D199" s="52">
        <v>65504.924080388999</v>
      </c>
      <c r="E199" s="53">
        <v>10433.977298026</v>
      </c>
      <c r="F199" s="52">
        <v>209632.487714171</v>
      </c>
      <c r="G199" s="15">
        <v>22.02</v>
      </c>
      <c r="H199" s="9">
        <v>1908.05</v>
      </c>
      <c r="I199" s="55">
        <v>25.66</v>
      </c>
      <c r="J199" s="55">
        <v>780.64</v>
      </c>
      <c r="K199" s="55">
        <v>11</v>
      </c>
      <c r="L199" s="55">
        <v>298.04000000000002</v>
      </c>
      <c r="M199" s="55">
        <v>14.58</v>
      </c>
      <c r="N199" s="55">
        <v>391.62</v>
      </c>
      <c r="O199" s="55">
        <v>29.69</v>
      </c>
      <c r="P199" s="55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6">
        <v>6.54</v>
      </c>
      <c r="V199" s="86">
        <v>2121.65</v>
      </c>
      <c r="W199" s="86">
        <v>10.45</v>
      </c>
      <c r="X199" s="55">
        <v>2015.72</v>
      </c>
      <c r="Y199" s="66">
        <v>2.0699999999999998</v>
      </c>
      <c r="Z199" s="9">
        <v>1136.67</v>
      </c>
      <c r="AA199" s="85">
        <v>1.98</v>
      </c>
      <c r="AB199" s="55">
        <v>524.09</v>
      </c>
      <c r="AC199" s="55">
        <v>2.15</v>
      </c>
      <c r="AD199" s="55">
        <v>612.58000000000004</v>
      </c>
      <c r="AE199" s="66">
        <v>4</v>
      </c>
      <c r="AF199" s="65">
        <v>517.65</v>
      </c>
      <c r="AG199" s="52">
        <v>27203.192174788572</v>
      </c>
      <c r="AH199" s="52">
        <v>15252.575969572523</v>
      </c>
      <c r="AI199" s="52">
        <v>45847.509346998704</v>
      </c>
      <c r="AJ199" s="52">
        <v>27674.929212957042</v>
      </c>
      <c r="AK199" s="52">
        <v>18172.580134041666</v>
      </c>
      <c r="AL199" s="52">
        <v>18759.258273622047</v>
      </c>
      <c r="AM199" s="53">
        <v>79859.343590193283</v>
      </c>
      <c r="AN199" s="52">
        <v>72897.392514291525</v>
      </c>
      <c r="AO199" s="52">
        <v>44032.119096152121</v>
      </c>
      <c r="AP199" s="52">
        <v>38434.67313349255</v>
      </c>
      <c r="AQ199" s="52">
        <v>5597.4459626595672</v>
      </c>
      <c r="AR199" s="52">
        <v>28295.327690994942</v>
      </c>
      <c r="AS199" s="52">
        <v>569.94572714447645</v>
      </c>
      <c r="AT199" s="52">
        <v>11540.747414997571</v>
      </c>
      <c r="AU199" s="52">
        <v>22025.047737352656</v>
      </c>
      <c r="AV199" s="52">
        <v>1467.1290694299614</v>
      </c>
      <c r="AW199" s="52">
        <v>10002.183461132303</v>
      </c>
      <c r="AX199" s="52">
        <v>92.686605061460597</v>
      </c>
      <c r="AY199" s="53">
        <v>177694.79026007123</v>
      </c>
      <c r="AZ199" s="52">
        <v>31687.006746871717</v>
      </c>
      <c r="BA199" s="52">
        <v>16497.055980118144</v>
      </c>
      <c r="BB199" s="52">
        <v>37729.946100305046</v>
      </c>
      <c r="BC199" s="52">
        <v>112.54543325804762</v>
      </c>
      <c r="BD199" s="52">
        <v>216.10725314369699</v>
      </c>
      <c r="BE199" s="52">
        <v>31218.055172054963</v>
      </c>
      <c r="BF199" s="52">
        <v>25122.038998821401</v>
      </c>
      <c r="BG199" s="52">
        <v>3738.2826877777775</v>
      </c>
      <c r="BH199" s="52">
        <v>19445.668528944556</v>
      </c>
      <c r="BI199" s="52">
        <v>1349.4024644858755</v>
      </c>
      <c r="BJ199" s="53">
        <v>303220.75763899164</v>
      </c>
      <c r="BK199" s="58"/>
      <c r="BL199" s="89">
        <v>3.87</v>
      </c>
      <c r="BM199" s="12">
        <v>12403.31</v>
      </c>
      <c r="BN199" s="89">
        <v>5.0599999999999996</v>
      </c>
      <c r="BO199" s="12">
        <v>2786.29</v>
      </c>
      <c r="BP199" s="89">
        <v>6.39</v>
      </c>
      <c r="BQ199" s="12">
        <v>488.75</v>
      </c>
      <c r="BR199" s="15">
        <v>5.86</v>
      </c>
      <c r="BS199" s="9">
        <v>7.0000000000000007E-2</v>
      </c>
      <c r="BU199" s="6"/>
      <c r="BV199" s="84"/>
      <c r="BW199" s="84"/>
      <c r="BX199" s="84"/>
    </row>
    <row r="200" spans="1:76" x14ac:dyDescent="0.3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3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3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3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3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3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3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3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89"/>
      <c r="BM207" s="12"/>
      <c r="BN207" s="89"/>
      <c r="BO207" s="12"/>
      <c r="BP207" s="89"/>
      <c r="BQ207" s="12"/>
      <c r="BR207" s="15"/>
      <c r="BS207" s="9"/>
      <c r="BU207" s="6"/>
      <c r="BV207" s="84"/>
      <c r="BW207" s="84"/>
      <c r="BX207" s="84"/>
    </row>
    <row r="208" spans="1:76" x14ac:dyDescent="0.3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89"/>
      <c r="BM208" s="12"/>
      <c r="BN208" s="89"/>
      <c r="BO208" s="12"/>
      <c r="BP208" s="89"/>
      <c r="BQ208" s="12"/>
      <c r="BR208" s="15"/>
      <c r="BS208" s="9"/>
      <c r="BU208" s="6"/>
      <c r="BV208" s="84"/>
      <c r="BW208" s="84"/>
      <c r="BX208" s="84"/>
    </row>
    <row r="209" spans="1:76" x14ac:dyDescent="0.3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89"/>
      <c r="BM209" s="12"/>
      <c r="BN209" s="89"/>
      <c r="BO209" s="12"/>
      <c r="BP209" s="89"/>
      <c r="BQ209" s="12"/>
      <c r="BR209" s="15"/>
      <c r="BS209" s="9"/>
      <c r="BU209" s="6"/>
      <c r="BV209" s="84"/>
      <c r="BW209" s="84"/>
      <c r="BX209" s="84"/>
    </row>
    <row r="210" spans="1:76" x14ac:dyDescent="0.3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89"/>
      <c r="BM210" s="12"/>
      <c r="BN210" s="89"/>
      <c r="BO210" s="12"/>
      <c r="BP210" s="89"/>
      <c r="BQ210" s="12"/>
      <c r="BR210" s="15"/>
      <c r="BS210" s="9"/>
      <c r="BU210" s="6"/>
      <c r="BV210" s="84"/>
      <c r="BW210" s="84"/>
      <c r="BX210" s="84"/>
    </row>
    <row r="211" spans="1:76" x14ac:dyDescent="0.3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89"/>
      <c r="BM211" s="12"/>
      <c r="BN211" s="89"/>
      <c r="BO211" s="12"/>
      <c r="BP211" s="89"/>
      <c r="BQ211" s="12"/>
      <c r="BR211" s="15"/>
      <c r="BS211" s="9"/>
      <c r="BU211" s="6"/>
      <c r="BV211" s="84"/>
      <c r="BW211" s="84"/>
      <c r="BX211" s="84"/>
    </row>
    <row r="212" spans="1:76" x14ac:dyDescent="0.35">
      <c r="AU212" s="54"/>
      <c r="AV212" s="79"/>
      <c r="AW212" s="79"/>
    </row>
    <row r="213" spans="1:76" x14ac:dyDescent="0.35">
      <c r="AU213" s="54"/>
      <c r="AV213" s="79"/>
      <c r="AW213" s="79"/>
    </row>
    <row r="214" spans="1:76" x14ac:dyDescent="0.35">
      <c r="AU214" s="54"/>
      <c r="AV214" s="79"/>
      <c r="AW214" s="79"/>
    </row>
    <row r="215" spans="1:76" x14ac:dyDescent="0.35">
      <c r="AU215" s="54"/>
      <c r="AV215" s="79"/>
      <c r="AW215" s="79"/>
    </row>
    <row r="216" spans="1:76" x14ac:dyDescent="0.35">
      <c r="AU216" s="54"/>
      <c r="AV216" s="79"/>
      <c r="AW216" s="79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8"/>
  <sheetViews>
    <sheetView showGridLines="0" zoomScaleNormal="100" workbookViewId="0">
      <pane ySplit="5" topLeftCell="A179" activePane="bottomLeft" state="frozen"/>
      <selection pane="bottomLeft" activeCell="A198" sqref="A198"/>
    </sheetView>
  </sheetViews>
  <sheetFormatPr baseColWidth="10" defaultColWidth="11.453125" defaultRowHeight="14.5" x14ac:dyDescent="0.35"/>
  <cols>
    <col min="1" max="1" width="11.453125" style="1"/>
    <col min="2" max="7" width="14.26953125" style="22" customWidth="1"/>
    <col min="8" max="18" width="13" style="22" customWidth="1"/>
    <col min="19" max="19" width="18.7265625" style="22" customWidth="1"/>
    <col min="20" max="24" width="20.7265625" style="36" customWidth="1"/>
    <col min="25" max="25" width="28.26953125" style="36" customWidth="1"/>
    <col min="26" max="39" width="20.7265625" style="22" customWidth="1"/>
    <col min="40" max="40" width="28.26953125" style="36" customWidth="1"/>
    <col min="41" max="41" width="11.54296875" style="22" customWidth="1"/>
    <col min="42" max="53" width="15.7265625" style="22" customWidth="1"/>
    <col min="54" max="54" width="28.26953125" style="36" customWidth="1"/>
    <col min="55" max="55" width="11.54296875" style="2" customWidth="1"/>
    <col min="56" max="16384" width="11.453125" style="2"/>
  </cols>
  <sheetData>
    <row r="1" spans="1:57" ht="31.5" customHeight="1" x14ac:dyDescent="0.55000000000000004">
      <c r="B1" s="116" t="s">
        <v>63</v>
      </c>
      <c r="C1" s="116"/>
      <c r="D1" s="116"/>
      <c r="E1" s="116"/>
      <c r="F1" s="129"/>
      <c r="G1" s="59"/>
      <c r="H1" s="116" t="s">
        <v>64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29"/>
      <c r="T1" s="130" t="s">
        <v>110</v>
      </c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2"/>
    </row>
    <row r="2" spans="1:57" s="4" customFormat="1" ht="15.75" customHeight="1" x14ac:dyDescent="0.35">
      <c r="A2" s="3"/>
      <c r="B2" s="120" t="s">
        <v>44</v>
      </c>
      <c r="C2" s="120"/>
      <c r="D2" s="120"/>
      <c r="E2" s="120"/>
      <c r="F2" s="120"/>
      <c r="G2" s="105" t="s">
        <v>146</v>
      </c>
      <c r="H2" s="125"/>
      <c r="I2" s="125"/>
      <c r="J2" s="125"/>
      <c r="K2" s="133"/>
      <c r="L2" s="105" t="s">
        <v>147</v>
      </c>
      <c r="M2" s="120"/>
      <c r="N2" s="120"/>
      <c r="O2" s="106"/>
      <c r="P2" s="105" t="s">
        <v>148</v>
      </c>
      <c r="Q2" s="120"/>
      <c r="R2" s="106"/>
      <c r="S2" s="69" t="s">
        <v>149</v>
      </c>
      <c r="T2" s="124" t="s">
        <v>37</v>
      </c>
      <c r="U2" s="125"/>
      <c r="V2" s="125"/>
      <c r="W2" s="125"/>
      <c r="X2" s="125"/>
      <c r="Y2" s="133"/>
      <c r="Z2" s="124" t="s">
        <v>38</v>
      </c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33"/>
      <c r="AO2" s="124" t="s">
        <v>41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33"/>
    </row>
    <row r="3" spans="1:57" s="4" customFormat="1" ht="39" x14ac:dyDescent="0.3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8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35">
      <c r="A4" s="33"/>
      <c r="B4" s="126" t="s">
        <v>109</v>
      </c>
      <c r="C4" s="127"/>
      <c r="D4" s="127"/>
      <c r="E4" s="127"/>
      <c r="F4" s="127"/>
      <c r="G4" s="126" t="s">
        <v>153</v>
      </c>
      <c r="H4" s="109"/>
      <c r="I4" s="109"/>
      <c r="J4" s="109"/>
      <c r="K4" s="109"/>
      <c r="L4" s="127"/>
      <c r="M4" s="127"/>
      <c r="N4" s="127"/>
      <c r="O4" s="127"/>
      <c r="P4" s="127"/>
      <c r="Q4" s="127"/>
      <c r="R4" s="127"/>
      <c r="S4" s="128"/>
      <c r="T4" s="126" t="s">
        <v>116</v>
      </c>
      <c r="U4" s="127"/>
      <c r="V4" s="127"/>
      <c r="W4" s="127"/>
      <c r="X4" s="127"/>
      <c r="Y4" s="60" t="s">
        <v>109</v>
      </c>
      <c r="Z4" s="108" t="s">
        <v>116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60" t="s">
        <v>109</v>
      </c>
      <c r="AO4" s="109" t="s">
        <v>117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60" t="s">
        <v>109</v>
      </c>
    </row>
    <row r="5" spans="1:57" ht="15" customHeight="1" x14ac:dyDescent="0.35">
      <c r="A5" s="3"/>
      <c r="B5" s="111" t="s">
        <v>101</v>
      </c>
      <c r="C5" s="112"/>
      <c r="D5" s="112"/>
      <c r="E5" s="112"/>
      <c r="F5" s="112"/>
      <c r="G5" s="134" t="s">
        <v>99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35" t="s">
        <v>99</v>
      </c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7"/>
    </row>
    <row r="6" spans="1:57" s="4" customFormat="1" ht="34.5" customHeight="1" x14ac:dyDescent="0.3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3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3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3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3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3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3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3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3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3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3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3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3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3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3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3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3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3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3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3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3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3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3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3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3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3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3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3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3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3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3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3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3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3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3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3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3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3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3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3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3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3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3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3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3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3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3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3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3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3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3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3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3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3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3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3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3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3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3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3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3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3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3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3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3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3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3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3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3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3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3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3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3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3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3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3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3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3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3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3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3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3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3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3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3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3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3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3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3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3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3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1.1227910636477572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3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3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3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3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3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-0.25788667419377898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3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3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3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3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3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3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3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3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3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3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3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3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3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3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3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3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3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3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3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3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3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3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3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3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3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3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3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3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3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3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3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3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3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3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3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3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3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3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3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3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3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3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3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3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3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3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3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3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3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3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3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3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3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3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3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3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3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3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3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3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3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3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3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3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3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3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3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3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3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3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3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3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3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3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3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3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-0.47437651246534962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3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3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3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3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3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3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3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3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3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3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3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3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3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3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0.7811382738232624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0.29057952875519005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0.49055874506807207</v>
      </c>
      <c r="BB191" s="9">
        <f>+('Base original'!BJ192/'Base original'!BJ180*100-100)*'Base original'!BJ180/'Base original'!$BJ180</f>
        <v>6.3666954407904228</v>
      </c>
    </row>
    <row r="192" spans="1:54" x14ac:dyDescent="0.3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11.492176788009477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53.920461445927884</v>
      </c>
      <c r="Z192" s="12">
        <f>+('Base original'!AM193/'Base original'!AM181*100-100)*'Base original'!AM181/'Base original'!$AY181</f>
        <v>17.941960961225671</v>
      </c>
      <c r="AA192" s="12">
        <f>+('Base original'!AN193/'Base original'!AN181*100-100)*'Base original'!AN181/'Base original'!$AY181</f>
        <v>-15.946544206371049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-4.879191224434253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-0.64732270266102299</v>
      </c>
      <c r="AI192" s="12">
        <f>+('Base original'!AV193/'Base original'!AV181*100-100)*'Base original'!AV181/'Base original'!$AY181</f>
        <v>0.16280844820146767</v>
      </c>
      <c r="AJ192" s="12">
        <f>+('Base original'!AW193/'Base original'!AW181*100-100)*'Base original'!AW181/'Base original'!$AY181</f>
        <v>-3.4009392755508534</v>
      </c>
      <c r="AK192" s="12">
        <f>+('Base original'!AX193/'Base original'!AX181*100-100)*'Base original'!AX181/'Base original'!$AY181</f>
        <v>1.3562092389184198E-2</v>
      </c>
      <c r="AL192" s="12">
        <f>+(('Base original'!AU193-'Base original'!AW193)/('Base original'!AU181-'Base original'!AW181)*100-100)*(('Base original'!AU181-'Base original'!AW181)/'Base original'!AY181)</f>
        <v>2.7536165728898285</v>
      </c>
      <c r="AM192" s="12">
        <f>+(('Base original'!AV193-'Base original'!AX193)/('Base original'!AV181-'Base original'!AX181)*100-100)*(('Base original'!AV181-'Base original'!AX181)/'Base original'!AY181)</f>
        <v>0.14924635581228357</v>
      </c>
      <c r="AN192" s="9">
        <f>+('Base original'!AY193/'Base original'!AY181*100-100)*'Base original'!AY181/'Base original'!$AY181</f>
        <v>7.7505576909340741</v>
      </c>
      <c r="AO192" s="12">
        <f>+('Base original'!AY193/'Base original'!AY181*100-100)*'Base original'!AY181/'Base original'!$BJ181</f>
        <v>4.5282864935287535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5.7702645573268957E-2</v>
      </c>
      <c r="AU192" s="12">
        <f>+('Base original'!BE193/'Base original'!BE181*100-100)*'Base original'!BE181/'Base original'!$BJ181</f>
        <v>0.69590270429025569</v>
      </c>
      <c r="AV192" s="12">
        <f>+('Base original'!BF193/'Base original'!BF181*100-100)*'Base original'!BF181/'Base original'!$BJ181</f>
        <v>2.3059232031277386</v>
      </c>
      <c r="AW192" s="12">
        <f>+('Base original'!BG193/'Base original'!BG181*100-100)*'Base original'!BG181/'Base original'!$BJ181</f>
        <v>0.82030928993386931</v>
      </c>
      <c r="AX192" s="12">
        <f>+('Base original'!BH193/'Base original'!BH181*100-100)*'Base original'!BH181/'Base original'!$BJ181</f>
        <v>3.6511771060972147</v>
      </c>
      <c r="AY192" s="12">
        <f>+('Base original'!BI193/'Base original'!BI181*100-100)*'Base original'!BI181/'Base original'!$BJ181</f>
        <v>0.29155449182155535</v>
      </c>
      <c r="AZ192" s="12">
        <f>+(('Base original'!BF193-'Base original'!BH193)/('Base original'!BF181-'Base original'!BH181)*100-100)*('Base original'!BF181-'Base original'!BH181)/'Base original'!$BJ181</f>
        <v>-1.3452539029694772</v>
      </c>
      <c r="BA192" s="12">
        <f>+(('Base original'!BG193-'Base original'!BI193)/('Base original'!BG181-'Base original'!BI181)*100-100)*('Base original'!BG181-'Base original'!BI181)/'Base original'!$BJ181</f>
        <v>0.52875479811231396</v>
      </c>
      <c r="BB192" s="9">
        <f>+('Base original'!BJ193/'Base original'!BJ181*100-100)*'Base original'!BJ181/'Base original'!$BJ181</f>
        <v>5.9256980118160811</v>
      </c>
    </row>
    <row r="193" spans="1:54" x14ac:dyDescent="0.3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original'!$AM182</f>
        <v>11.298619308032245</v>
      </c>
      <c r="U193" s="12">
        <f>+('Base original'!AI194/'Base original'!AI182*100-100)*'Base original'!AI182/'Base original'!$AM182</f>
        <v>22.397189165980215</v>
      </c>
      <c r="V193" s="12">
        <f>+('Base original'!AJ194/'Base original'!AJ182*100-100)*'Base original'!AJ182/'Base original'!$AM182</f>
        <v>10.244107652793888</v>
      </c>
      <c r="W193" s="12">
        <f>+('Base original'!AK194/'Base original'!AK182*100-100)*'Base original'!AK182/'Base original'!$AM182</f>
        <v>12.153081513186381</v>
      </c>
      <c r="X193" s="12">
        <f>+('Base original'!AL194/'Base original'!AL182*100-100)*'Base original'!AL182/'Base original'!$AM182</f>
        <v>19.441919334456365</v>
      </c>
      <c r="Y193" s="9">
        <f>+('Base original'!AM194/'Base original'!AM182*100-100)*'Base original'!AM182/'Base original'!$AM182</f>
        <v>53.13772780846881</v>
      </c>
      <c r="Z193" s="12">
        <f>+('Base original'!AM194/'Base original'!AM182*100-100)*'Base original'!AM182/'Base original'!$AY182</f>
        <v>18.020928005222849</v>
      </c>
      <c r="AA193" s="12">
        <f>+('Base original'!AN194/'Base original'!AN182*100-100)*'Base original'!AN182/'Base original'!$AY182</f>
        <v>-12.910910802229774</v>
      </c>
      <c r="AB193" s="12">
        <f>+('Base original'!AO194/'Base original'!AO182*100-100)*'Base original'!AO182/'Base original'!$AY182</f>
        <v>-9.1824960898522932</v>
      </c>
      <c r="AC193" s="12">
        <f>+('Base original'!AP194/'Base original'!AP182*100-100)*'Base original'!AP182/'Base original'!$AY182</f>
        <v>-3.8106753256970922</v>
      </c>
      <c r="AD193" s="12">
        <f>+('Base original'!AQ194/'Base original'!AQ182*100-100)*'Base original'!AQ182/'Base original'!$AY182</f>
        <v>-5.3718207641551938</v>
      </c>
      <c r="AE193" s="12">
        <f>+('Base original'!AR194/'Base original'!AR182*100-100)*'Base original'!AR182/'Base original'!$AY182</f>
        <v>-3.2751055656016397</v>
      </c>
      <c r="AF193" s="12">
        <f>+('Base original'!AS194/'Base original'!AS182*100-100)*'Base original'!AS182/'Base original'!$AY182</f>
        <v>-0.45330914677586859</v>
      </c>
      <c r="AG193" s="12">
        <f>+('Base original'!AT194/'Base original'!AT182*100-100)*'Base original'!AT182/'Base original'!$AY182</f>
        <v>2.9583542862980123</v>
      </c>
      <c r="AH193" s="12">
        <f>+('Base original'!AU194/'Base original'!AU182*100-100)*'Base original'!AU182/'Base original'!$AY182</f>
        <v>-1.0282730865574115</v>
      </c>
      <c r="AI193" s="12">
        <f>+('Base original'!AV194/'Base original'!AV182*100-100)*'Base original'!AV182/'Base original'!$AY182</f>
        <v>0.16497256757529977</v>
      </c>
      <c r="AJ193" s="12">
        <f>+('Base original'!AW194/'Base original'!AW182*100-100)*'Base original'!AW182/'Base original'!$AY182</f>
        <v>-3.3422828828940152</v>
      </c>
      <c r="AK193" s="12">
        <f>+('Base original'!AX194/'Base original'!AX182*100-100)*'Base original'!AX182/'Base original'!$AY182</f>
        <v>9.70561918008527E-3</v>
      </c>
      <c r="AL193" s="12">
        <f>+(('Base original'!AU194-'Base original'!AW194)/('Base original'!AU182-'Base original'!AW182)*100-100)*(('Base original'!AU182-'Base original'!AW182)/'Base original'!AY182)</f>
        <v>2.3140097963366029</v>
      </c>
      <c r="AM193" s="12">
        <f>+(('Base original'!AV194-'Base original'!AX194)/('Base original'!AV182-'Base original'!AX182)*100-100)*(('Base original'!AV182-'Base original'!AX182)/'Base original'!AY182)</f>
        <v>0.1552669483952146</v>
      </c>
      <c r="AN193" s="9">
        <f>+('Base original'!AY194/'Base original'!AY182*100-100)*'Base original'!AY182/'Base original'!$AY182</f>
        <v>10.537648234022924</v>
      </c>
      <c r="AO193" s="12">
        <f>+('Base original'!AY194/'Base original'!AY182*100-100)*'Base original'!AY182/'Base original'!$BJ182</f>
        <v>6.1619269952704565</v>
      </c>
      <c r="AP193" s="12">
        <f>+('Base original'!AZ194/'Base original'!AZ182*100-100)*'Base original'!AZ182/'Base original'!$BJ182</f>
        <v>0.46836706393414812</v>
      </c>
      <c r="AQ193" s="12">
        <f>+('Base original'!BA194/'Base original'!BA182*100-100)*'Base original'!BA182/'Base original'!$BJ182</f>
        <v>1.6734460742939863</v>
      </c>
      <c r="AR193" s="12">
        <f>+('Base original'!BB194/'Base original'!BB182*100-100)*'Base original'!BB182/'Base original'!$BJ182</f>
        <v>0.16779835861262582</v>
      </c>
      <c r="AS193" s="12">
        <f>+('Base original'!BC194/'Base original'!BC182*100-100)*'Base original'!BC182/'Base original'!$BJ182</f>
        <v>-1.9756448825193069E-2</v>
      </c>
      <c r="AT193" s="12">
        <f>+('Base original'!BD194/'Base original'!BD182*100-100)*'Base original'!BD182/'Base original'!$BJ182</f>
        <v>5.5299871744994643E-2</v>
      </c>
      <c r="AU193" s="12">
        <f>+('Base original'!BE194/'Base original'!BE182*100-100)*'Base original'!BE182/'Base original'!$BJ182</f>
        <v>0.42993306218451954</v>
      </c>
      <c r="AV193" s="12">
        <f>+('Base original'!BF194/'Base original'!BF182*100-100)*'Base original'!BF182/'Base original'!$BJ182</f>
        <v>1.9959810164107801</v>
      </c>
      <c r="AW193" s="12">
        <f>+('Base original'!BG194/'Base original'!BG182*100-100)*'Base original'!BG182/'Base original'!$BJ182</f>
        <v>0.83038200151387731</v>
      </c>
      <c r="AX193" s="12">
        <f>+('Base original'!BH194/'Base original'!BH182*100-100)*'Base original'!BH182/'Base original'!$BJ182</f>
        <v>2.9873734211693659</v>
      </c>
      <c r="AY193" s="12">
        <f>+('Base original'!BI194/'Base original'!BI182*100-100)*'Base original'!BI182/'Base original'!$BJ182</f>
        <v>0.30143636457481593</v>
      </c>
      <c r="AZ193" s="12">
        <f>+(('Base original'!BF194-'Base original'!BH194)/('Base original'!BF182-'Base original'!BH182)*100-100)*('Base original'!BF182-'Base original'!BH182)/'Base original'!$BJ182</f>
        <v>-0.99139240475858548</v>
      </c>
      <c r="BA193" s="12">
        <f>+(('Base original'!BG194-'Base original'!BI194)/('Base original'!BG182-'Base original'!BI182)*100-100)*('Base original'!BG182-'Base original'!BI182)/'Base original'!$BJ182</f>
        <v>0.52894563693906149</v>
      </c>
      <c r="BB193" s="9">
        <f>+('Base original'!BJ194/'Base original'!BJ182*100-100)*'Base original'!BJ182/'Base original'!$BJ182</f>
        <v>8.4745682093960255</v>
      </c>
    </row>
    <row r="194" spans="1:54" x14ac:dyDescent="0.3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original'!$AM183</f>
        <v>8.8847953858897206</v>
      </c>
      <c r="U194" s="12">
        <f>+('Base original'!AI195/'Base original'!AI183*100-100)*'Base original'!AI183/'Base original'!$AM183</f>
        <v>16.65714556861634</v>
      </c>
      <c r="V194" s="12">
        <f>+('Base original'!AJ195/'Base original'!AJ183*100-100)*'Base original'!AJ183/'Base original'!$AM183</f>
        <v>6.8837700750717223</v>
      </c>
      <c r="W194" s="12">
        <f>+('Base original'!AK195/'Base original'!AK183*100-100)*'Base original'!AK183/'Base original'!$AM183</f>
        <v>9.7733754935445454</v>
      </c>
      <c r="X194" s="12">
        <f>+('Base original'!AL195/'Base original'!AL183*100-100)*'Base original'!AL183/'Base original'!$AM183</f>
        <v>12.021180293138855</v>
      </c>
      <c r="Y194" s="9">
        <f>+('Base original'!AM195/'Base original'!AM183*100-100)*'Base original'!AM183/'Base original'!$AM183</f>
        <v>37.563121247644915</v>
      </c>
      <c r="Z194" s="12">
        <f>+('Base original'!AM195/'Base original'!AM183*100-100)*'Base original'!AM183/'Base original'!$AY183</f>
        <v>13.993149728695553</v>
      </c>
      <c r="AA194" s="12">
        <f>+('Base original'!AN195/'Base original'!AN183*100-100)*'Base original'!AN183/'Base original'!$AY183</f>
        <v>-8.3333568333598489</v>
      </c>
      <c r="AB194" s="12">
        <f>+('Base original'!AO195/'Base original'!AO183*100-100)*'Base original'!AO183/'Base original'!$AY183</f>
        <v>-6.9444360544776256</v>
      </c>
      <c r="AC194" s="12">
        <f>+('Base original'!AP195/'Base original'!AP183*100-100)*'Base original'!AP183/'Base original'!$AY183</f>
        <v>-2.1037887352237097</v>
      </c>
      <c r="AD194" s="12">
        <f>+('Base original'!AQ195/'Base original'!AQ183*100-100)*'Base original'!AQ183/'Base original'!$AY183</f>
        <v>-4.8406473192539163</v>
      </c>
      <c r="AE194" s="12">
        <f>+('Base original'!AR195/'Base original'!AR183*100-100)*'Base original'!AR183/'Base original'!$AY183</f>
        <v>-0.95662604108107385</v>
      </c>
      <c r="AF194" s="12">
        <f>+('Base original'!AS195/'Base original'!AS183*100-100)*'Base original'!AS183/'Base original'!$AY183</f>
        <v>-0.43229473780113514</v>
      </c>
      <c r="AG194" s="12">
        <f>+('Base original'!AT195/'Base original'!AT183*100-100)*'Base original'!AT183/'Base original'!$AY183</f>
        <v>2.730259383470345</v>
      </c>
      <c r="AH194" s="12">
        <f>+('Base original'!AU195/'Base original'!AU183*100-100)*'Base original'!AU183/'Base original'!$AY183</f>
        <v>-0.55002147362029818</v>
      </c>
      <c r="AI194" s="12">
        <f>+('Base original'!AV195/'Base original'!AV183*100-100)*'Base original'!AV183/'Base original'!$AY183</f>
        <v>0.1743671647387815</v>
      </c>
      <c r="AJ194" s="12">
        <f>+('Base original'!AW195/'Base original'!AW183*100-100)*'Base original'!AW183/'Base original'!$AY183</f>
        <v>-2.6163439705248184</v>
      </c>
      <c r="AK194" s="12">
        <f>+('Base original'!AX195/'Base original'!AX183*100-100)*'Base original'!AX183/'Base original'!$AY183</f>
        <v>1.5320483527485313E-2</v>
      </c>
      <c r="AL194" s="12">
        <f>+(('Base original'!AU195-'Base original'!AW195)/('Base original'!AU183-'Base original'!AW183)*100-100)*(('Base original'!AU183-'Base original'!AW183)/'Base original'!AY183)</f>
        <v>2.0663224969045206</v>
      </c>
      <c r="AM194" s="12">
        <f>+(('Base original'!AV195-'Base original'!AX195)/('Base original'!AV183-'Base original'!AX183)*100-100)*(('Base original'!AV183-'Base original'!AX183)/'Base original'!AY183)</f>
        <v>0.15904668121129631</v>
      </c>
      <c r="AN194" s="9">
        <f>+('Base original'!AY195/'Base original'!AY183*100-100)*'Base original'!AY183/'Base original'!$AY183</f>
        <v>10.615421456921865</v>
      </c>
      <c r="AO194" s="12">
        <f>+('Base original'!AY195/'Base original'!AY183*100-100)*'Base original'!AY183/'Base original'!$BJ183</f>
        <v>6.1993877744011776</v>
      </c>
      <c r="AP194" s="12">
        <f>+('Base original'!AZ195/'Base original'!AZ183*100-100)*'Base original'!AZ183/'Base original'!$BJ183</f>
        <v>1.3103268456287422</v>
      </c>
      <c r="AQ194" s="12">
        <f>+('Base original'!BA195/'Base original'!BA183*100-100)*'Base original'!BA183/'Base original'!$BJ183</f>
        <v>0.9403319046451929</v>
      </c>
      <c r="AR194" s="12">
        <f>+('Base original'!BB195/'Base original'!BB183*100-100)*'Base original'!BB183/'Base original'!$BJ183</f>
        <v>0.44397040958178535</v>
      </c>
      <c r="AS194" s="12">
        <f>+('Base original'!BC195/'Base original'!BC183*100-100)*'Base original'!BC183/'Base original'!$BJ183</f>
        <v>-3.0926424119448407E-2</v>
      </c>
      <c r="AT194" s="12">
        <f>+('Base original'!BD195/'Base original'!BD183*100-100)*'Base original'!BD183/'Base original'!$BJ183</f>
        <v>2.8843201595639308E-2</v>
      </c>
      <c r="AU194" s="12">
        <f>+('Base original'!BE195/'Base original'!BE183*100-100)*'Base original'!BE183/'Base original'!$BJ183</f>
        <v>0.32919878925739959</v>
      </c>
      <c r="AV194" s="12">
        <f>+('Base original'!BF195/'Base original'!BF183*100-100)*'Base original'!BF183/'Base original'!$BJ183</f>
        <v>1.7411355944836993</v>
      </c>
      <c r="AW194" s="12">
        <f>+('Base original'!BG195/'Base original'!BG183*100-100)*'Base original'!BG183/'Base original'!$BJ183</f>
        <v>0.73715581836541522</v>
      </c>
      <c r="AX194" s="12">
        <f>+('Base original'!BH195/'Base original'!BH183*100-100)*'Base original'!BH183/'Base original'!$BJ183</f>
        <v>2.4121507409453344</v>
      </c>
      <c r="AY194" s="12">
        <f>+('Base original'!BI195/'Base original'!BI183*100-100)*'Base original'!BI183/'Base original'!$BJ183</f>
        <v>0.27267560264987323</v>
      </c>
      <c r="AZ194" s="12">
        <f>+(('Base original'!BF195-'Base original'!BH195)/('Base original'!BF183-'Base original'!BH183)*100-100)*('Base original'!BF183-'Base original'!BH183)/'Base original'!$BJ183</f>
        <v>-0.67101514646163496</v>
      </c>
      <c r="BA194" s="12">
        <f>+(('Base original'!BG195-'Base original'!BI195)/('Base original'!BG183-'Base original'!BI183)*100-100)*('Base original'!BG183-'Base original'!BI183)/'Base original'!$BJ183</f>
        <v>0.46448021571554177</v>
      </c>
      <c r="BB194" s="9">
        <f>+('Base original'!BJ195/'Base original'!BJ183*100-100)*'Base original'!BJ183/'Base original'!$BJ183</f>
        <v>9.0145975702443906</v>
      </c>
    </row>
    <row r="195" spans="1:54" x14ac:dyDescent="0.3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original'!$AM184</f>
        <v>6.7939921469468656</v>
      </c>
      <c r="U195" s="12">
        <f>+('Base original'!AI196/'Base original'!AI184*100-100)*'Base original'!AI184/'Base original'!$AM184</f>
        <v>14.112559545493502</v>
      </c>
      <c r="V195" s="12">
        <f>+('Base original'!AJ196/'Base original'!AJ184*100-100)*'Base original'!AJ184/'Base original'!$AM184</f>
        <v>6.168540661251475</v>
      </c>
      <c r="W195" s="12">
        <f>+('Base original'!AK196/'Base original'!AK184*100-100)*'Base original'!AK184/'Base original'!$AM184</f>
        <v>7.9440188842420287</v>
      </c>
      <c r="X195" s="12">
        <f>+('Base original'!AL196/'Base original'!AL184*100-100)*'Base original'!AL184/'Base original'!$AM184</f>
        <v>7.843272154451018</v>
      </c>
      <c r="Y195" s="9">
        <f>+('Base original'!AM196/'Base original'!AM184*100-100)*'Base original'!AM184/'Base original'!$AM184</f>
        <v>28.749823846891388</v>
      </c>
      <c r="Z195" s="12">
        <f>+('Base original'!AM196/'Base original'!AM184*100-100)*'Base original'!AM184/'Base original'!$AY184</f>
        <v>11.318638101128192</v>
      </c>
      <c r="AA195" s="12">
        <f>+('Base original'!AN196/'Base original'!AN184*100-100)*'Base original'!AN184/'Base original'!$AY184</f>
        <v>-5.5442821871670667</v>
      </c>
      <c r="AB195" s="12">
        <f>+('Base original'!AO196/'Base original'!AO184*100-100)*'Base original'!AO184/'Base original'!$AY184</f>
        <v>-5.1356906684201569</v>
      </c>
      <c r="AC195" s="12">
        <f>+('Base original'!AP196/'Base original'!AP184*100-100)*'Base original'!AP184/'Base original'!$AY184</f>
        <v>-0.82815491639804717</v>
      </c>
      <c r="AD195" s="12">
        <f>+('Base original'!AQ196/'Base original'!AQ184*100-100)*'Base original'!AQ184/'Base original'!$AY184</f>
        <v>-4.3075357520221083</v>
      </c>
      <c r="AE195" s="12">
        <f>+('Base original'!AR196/'Base original'!AR184*100-100)*'Base original'!AR184/'Base original'!$AY184</f>
        <v>-5.2450952509772629E-2</v>
      </c>
      <c r="AF195" s="12">
        <f>+('Base original'!AS196/'Base original'!AS184*100-100)*'Base original'!AS184/'Base original'!$AY184</f>
        <v>-0.35614056623713797</v>
      </c>
      <c r="AG195" s="12">
        <f>+('Base original'!AT196/'Base original'!AT184*100-100)*'Base original'!AT184/'Base original'!$AY184</f>
        <v>2.4199793340804292</v>
      </c>
      <c r="AH195" s="12">
        <f>+('Base original'!AU196/'Base original'!AU184*100-100)*'Base original'!AU184/'Base original'!$AY184</f>
        <v>0.20478247451098386</v>
      </c>
      <c r="AI195" s="12">
        <f>+('Base original'!AV196/'Base original'!AV184*100-100)*'Base original'!AV184/'Base original'!$AY184</f>
        <v>0.17754053647312446</v>
      </c>
      <c r="AJ195" s="12">
        <f>+('Base original'!AW196/'Base original'!AW184*100-100)*'Base original'!AW184/'Base original'!$AY184</f>
        <v>-2.0179640091513482</v>
      </c>
      <c r="AK195" s="12">
        <f>+('Base original'!AX196/'Base original'!AX184*100-100)*'Base original'!AX184/'Base original'!$AY184</f>
        <v>1.4625803552451635E-2</v>
      </c>
      <c r="AL195" s="12">
        <f>+(('Base original'!AU196-'Base original'!AW196)/('Base original'!AU184-'Base original'!AW184)*100-100)*(('Base original'!AU184-'Base original'!AW184)/'Base original'!AY184)</f>
        <v>2.2227464836623336</v>
      </c>
      <c r="AM195" s="12">
        <f>+(('Base original'!AV196-'Base original'!AX196)/('Base original'!AV184-'Base original'!AX184)*100-100)*(('Base original'!AV184-'Base original'!AX184)/'Base original'!AY184)</f>
        <v>0.16291473292067266</v>
      </c>
      <c r="AN195" s="9">
        <f>+('Base original'!AY196/'Base original'!AY184*100-100)*'Base original'!AY184/'Base original'!$AY184</f>
        <v>10.579996464624529</v>
      </c>
      <c r="AO195" s="12">
        <f>+('Base original'!AY196/'Base original'!AY184*100-100)*'Base original'!AY184/'Base original'!$BJ184</f>
        <v>6.1091958972122118</v>
      </c>
      <c r="AP195" s="12">
        <f>+('Base original'!AZ196/'Base original'!AZ184*100-100)*'Base original'!AZ184/'Base original'!$BJ184</f>
        <v>1.2767453217363709</v>
      </c>
      <c r="AQ195" s="12">
        <f>+('Base original'!BA196/'Base original'!BA184*100-100)*'Base original'!BA184/'Base original'!$BJ184</f>
        <v>0.51698685739604244</v>
      </c>
      <c r="AR195" s="12">
        <f>+('Base original'!BB196/'Base original'!BB184*100-100)*'Base original'!BB184/'Base original'!$BJ184</f>
        <v>0.70486712301904408</v>
      </c>
      <c r="AS195" s="12">
        <f>+('Base original'!BC196/'Base original'!BC184*100-100)*'Base original'!BC184/'Base original'!$BJ184</f>
        <v>-5.5242271345553602E-2</v>
      </c>
      <c r="AT195" s="12">
        <f>+('Base original'!BD196/'Base original'!BD184*100-100)*'Base original'!BD184/'Base original'!$BJ184</f>
        <v>-5.7956359799735775E-3</v>
      </c>
      <c r="AU195" s="12">
        <f>+('Base original'!BE196/'Base original'!BE184*100-100)*'Base original'!BE184/'Base original'!$BJ184</f>
        <v>0.32047492009466133</v>
      </c>
      <c r="AV195" s="12">
        <f>+('Base original'!BF196/'Base original'!BF184*100-100)*'Base original'!BF184/'Base original'!$BJ184</f>
        <v>1.3891483853133795</v>
      </c>
      <c r="AW195" s="12">
        <f>+('Base original'!BG196/'Base original'!BG184*100-100)*'Base original'!BG184/'Base original'!$BJ184</f>
        <v>0.587185173030358</v>
      </c>
      <c r="AX195" s="12">
        <f>+('Base original'!BH196/'Base original'!BH184*100-100)*'Base original'!BH184/'Base original'!$BJ184</f>
        <v>2.1749776165894832</v>
      </c>
      <c r="AY195" s="12">
        <f>+('Base original'!BI196/'Base original'!BI184*100-100)*'Base original'!BI184/'Base original'!$BJ184</f>
        <v>0.2140532682918421</v>
      </c>
      <c r="AZ195" s="12">
        <f>+(('Base original'!BF196-'Base original'!BH196)/('Base original'!BF184-'Base original'!BH184)*100-100)*('Base original'!BF184-'Base original'!BH184)/'Base original'!$BJ184</f>
        <v>-0.78582923127610449</v>
      </c>
      <c r="BA195" s="12">
        <f>+(('Base original'!BG196-'Base original'!BI196)/('Base original'!BG184-'Base original'!BI184)*100-100)*('Base original'!BG184-'Base original'!BI184)/'Base original'!$BJ184</f>
        <v>0.3731319047385161</v>
      </c>
      <c r="BB195" s="9">
        <f>+('Base original'!BJ196/'Base original'!BJ184*100-100)*'Base original'!BJ184/'Base original'!$BJ184</f>
        <v>8.4545348855952227</v>
      </c>
    </row>
    <row r="196" spans="1:54" x14ac:dyDescent="0.3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original'!$AM185</f>
        <v>5.9295412985321203</v>
      </c>
      <c r="U196" s="12">
        <f>+('Base original'!AI197/'Base original'!AI185*100-100)*'Base original'!AI185/'Base original'!$AM185</f>
        <v>14.348945917258813</v>
      </c>
      <c r="V196" s="12">
        <f>+('Base original'!AJ197/'Base original'!AJ185*100-100)*'Base original'!AJ185/'Base original'!$AM185</f>
        <v>7.3254346311800562</v>
      </c>
      <c r="W196" s="12">
        <f>+('Base original'!AK197/'Base original'!AK185*100-100)*'Base original'!AK185/'Base original'!$AM185</f>
        <v>7.023511286078775</v>
      </c>
      <c r="X196" s="12">
        <f>+('Base original'!AL197/'Base original'!AL185*100-100)*'Base original'!AL185/'Base original'!$AM185</f>
        <v>8.404839845874605</v>
      </c>
      <c r="Y196" s="9">
        <f>+('Base original'!AM197/'Base original'!AM185*100-100)*'Base original'!AM185/'Base original'!$AM185</f>
        <v>28.683327061665551</v>
      </c>
      <c r="Z196" s="12">
        <f>+('Base original'!AM197/'Base original'!AM185*100-100)*'Base original'!AM185/'Base original'!$AY185</f>
        <v>11.217942894520775</v>
      </c>
      <c r="AA196" s="12">
        <f>+('Base original'!AN197/'Base original'!AN185*100-100)*'Base original'!AN185/'Base original'!$AY185</f>
        <v>-3.9062238371518321</v>
      </c>
      <c r="AB196" s="12">
        <f>+('Base original'!AO197/'Base original'!AO185*100-100)*'Base original'!AO185/'Base original'!$AY185</f>
        <v>-3.7142879081905882</v>
      </c>
      <c r="AC196" s="12">
        <f>+('Base original'!AP197/'Base original'!AP185*100-100)*'Base original'!AP185/'Base original'!$AY185</f>
        <v>-4.7444160246730864E-2</v>
      </c>
      <c r="AD196" s="12">
        <f>+('Base original'!AQ197/'Base original'!AQ185*100-100)*'Base original'!AQ185/'Base original'!$AY185</f>
        <v>-3.6668437479438647</v>
      </c>
      <c r="AE196" s="12">
        <f>+('Base original'!AR197/'Base original'!AR185*100-100)*'Base original'!AR185/'Base original'!$AY185</f>
        <v>0.10544513886578172</v>
      </c>
      <c r="AF196" s="12">
        <f>+('Base original'!AS197/'Base original'!AS185*100-100)*'Base original'!AS185/'Base original'!$AY185</f>
        <v>-0.29738106782702067</v>
      </c>
      <c r="AG196" s="12">
        <f>+('Base original'!AT197/'Base original'!AT185*100-100)*'Base original'!AT185/'Base original'!$AY185</f>
        <v>2.3032700055570992</v>
      </c>
      <c r="AH196" s="12">
        <f>+('Base original'!AU197/'Base original'!AU185*100-100)*'Base original'!AU185/'Base original'!$AY185</f>
        <v>-0.69821329607842475</v>
      </c>
      <c r="AI196" s="12">
        <f>+('Base original'!AV197/'Base original'!AV185*100-100)*'Base original'!AV185/'Base original'!$AY185</f>
        <v>0.17928867561992609</v>
      </c>
      <c r="AJ196" s="12">
        <f>+('Base original'!AW197/'Base original'!AW185*100-100)*'Base original'!AW185/'Base original'!$AY185</f>
        <v>-2.5947688256733219</v>
      </c>
      <c r="AK196" s="12">
        <f>+('Base original'!AX197/'Base original'!AX185*100-100)*'Base original'!AX185/'Base original'!$AY185</f>
        <v>6.2405209433048199E-3</v>
      </c>
      <c r="AL196" s="12">
        <f>+(('Base original'!AU197-'Base original'!AW197)/('Base original'!AU185-'Base original'!AW185)*100-100)*(('Base original'!AU185-'Base original'!AW185)/'Base original'!AY185)</f>
        <v>1.8965555295948957</v>
      </c>
      <c r="AM196" s="12">
        <f>+(('Base original'!AV197-'Base original'!AX197)/('Base original'!AV185-'Base original'!AX185)*100-100)*(('Base original'!AV185-'Base original'!AX185)/'Base original'!AY185)</f>
        <v>0.17304815467662127</v>
      </c>
      <c r="AN196" s="9">
        <f>+('Base original'!AY197/'Base original'!AY185*100-100)*'Base original'!AY185/'Base original'!$AY185</f>
        <v>11.684592747197527</v>
      </c>
      <c r="AO196" s="12">
        <f>+('Base original'!AY197/'Base original'!AY185*100-100)*'Base original'!AY185/'Base original'!$BJ185</f>
        <v>6.8254442291458295</v>
      </c>
      <c r="AP196" s="12">
        <f>+('Base original'!AZ197/'Base original'!AZ185*100-100)*'Base original'!AZ185/'Base original'!$BJ185</f>
        <v>1.9399268908110889</v>
      </c>
      <c r="AQ196" s="12">
        <f>+('Base original'!BA197/'Base original'!BA185*100-100)*'Base original'!BA185/'Base original'!$BJ185</f>
        <v>0.93718270303131646</v>
      </c>
      <c r="AR196" s="12">
        <f>+('Base original'!BB197/'Base original'!BB185*100-100)*'Base original'!BB185/'Base original'!$BJ185</f>
        <v>0.76059810822743812</v>
      </c>
      <c r="AS196" s="12">
        <f>+('Base original'!BC197/'Base original'!BC185*100-100)*'Base original'!BC185/'Base original'!$BJ185</f>
        <v>-5.2638065068462837E-2</v>
      </c>
      <c r="AT196" s="12">
        <f>+('Base original'!BD197/'Base original'!BD185*100-100)*'Base original'!BD185/'Base original'!$BJ185</f>
        <v>-2.9411266819557792E-2</v>
      </c>
      <c r="AU196" s="12">
        <f>+('Base original'!BE197/'Base original'!BE185*100-100)*'Base original'!BE185/'Base original'!$BJ185</f>
        <v>0.33464338625955187</v>
      </c>
      <c r="AV196" s="12">
        <f>+('Base original'!BF197/'Base original'!BF185*100-100)*'Base original'!BF185/'Base original'!$BJ185</f>
        <v>1.1324772684849427</v>
      </c>
      <c r="AW196" s="12">
        <f>+('Base original'!BG197/'Base original'!BG185*100-100)*'Base original'!BG185/'Base original'!$BJ185</f>
        <v>0.51592449810759555</v>
      </c>
      <c r="AX196" s="12">
        <f>+('Base original'!BH197/'Base original'!BH185*100-100)*'Base original'!BH185/'Base original'!$BJ185</f>
        <v>1.8283713924781821</v>
      </c>
      <c r="AY196" s="12">
        <f>+('Base original'!BI197/'Base original'!BI185*100-100)*'Base original'!BI185/'Base original'!$BJ185</f>
        <v>0.1739334263345341</v>
      </c>
      <c r="AZ196" s="12">
        <f>+(('Base original'!BF197-'Base original'!BH197)/('Base original'!BF185-'Base original'!BH185)*100-100)*('Base original'!BF185-'Base original'!BH185)/'Base original'!$BJ185</f>
        <v>-0.69589412399324146</v>
      </c>
      <c r="BA196" s="12">
        <f>+(('Base original'!BG197-'Base original'!BI197)/('Base original'!BG185-'Base original'!BI185)*100-100)*('Base original'!BG185-'Base original'!BI185)/'Base original'!$BJ185</f>
        <v>0.34199107177306143</v>
      </c>
      <c r="BB196" s="9">
        <f>+('Base original'!BJ197/'Base original'!BJ185*100-100)*'Base original'!BJ185/'Base original'!$BJ185</f>
        <v>10.361842933367015</v>
      </c>
    </row>
    <row r="197" spans="1:54" x14ac:dyDescent="0.3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original'!$AM186</f>
        <v>6.0001297632496504</v>
      </c>
      <c r="U197" s="12">
        <f>+('Base original'!AI198/'Base original'!AI186*100-100)*'Base original'!AI186/'Base original'!$AM186</f>
        <v>13.411737436187119</v>
      </c>
      <c r="V197" s="12">
        <f>+('Base original'!AJ198/'Base original'!AJ186*100-100)*'Base original'!AJ186/'Base original'!$AM186</f>
        <v>6.855789245193237</v>
      </c>
      <c r="W197" s="12">
        <f>+('Base original'!AK198/'Base original'!AK186*100-100)*'Base original'!AK186/'Base original'!$AM186</f>
        <v>6.5559481909939041</v>
      </c>
      <c r="X197" s="12">
        <f>+('Base original'!AL198/'Base original'!AL186*100-100)*'Base original'!AL186/'Base original'!$AM186</f>
        <v>9.0654825646855155</v>
      </c>
      <c r="Y197" s="9">
        <f>+('Base original'!AM198/'Base original'!AM186*100-100)*'Base original'!AM186/'Base original'!$AM186</f>
        <v>28.477349764122295</v>
      </c>
      <c r="Z197" s="12">
        <f>+('Base original'!AM198/'Base original'!AM186*100-100)*'Base original'!AM186/'Base original'!$AY186</f>
        <v>11.04651662375367</v>
      </c>
      <c r="AA197" s="12">
        <f>+('Base original'!AN198/'Base original'!AN186*100-100)*'Base original'!AN186/'Base original'!$AY186</f>
        <v>-3.3640501931837017</v>
      </c>
      <c r="AB197" s="12">
        <f>+('Base original'!AO198/'Base original'!AO186*100-100)*'Base original'!AO186/'Base original'!$AY186</f>
        <v>-3.6412318865740323</v>
      </c>
      <c r="AC197" s="12">
        <f>+('Base original'!AP198/'Base original'!AP186*100-100)*'Base original'!AP186/'Base original'!$AY186</f>
        <v>-0.63461794095377533</v>
      </c>
      <c r="AD197" s="12">
        <f>+('Base original'!AQ198/'Base original'!AQ186*100-100)*'Base original'!AQ186/'Base original'!$AY186</f>
        <v>-3.0066139456202565</v>
      </c>
      <c r="AE197" s="12">
        <f>+('Base original'!AR198/'Base original'!AR186*100-100)*'Base original'!AR186/'Base original'!$AY186</f>
        <v>0.55435306306901433</v>
      </c>
      <c r="AF197" s="12">
        <f>+('Base original'!AS198/'Base original'!AS186*100-100)*'Base original'!AS186/'Base original'!$AY186</f>
        <v>-0.27717136967868139</v>
      </c>
      <c r="AG197" s="12">
        <f>+('Base original'!AT198/'Base original'!AT186*100-100)*'Base original'!AT186/'Base original'!$AY186</f>
        <v>2.312090875911248</v>
      </c>
      <c r="AH197" s="12">
        <f>+('Base original'!AU198/'Base original'!AU186*100-100)*'Base original'!AU186/'Base original'!$AY186</f>
        <v>-0.88641649136425948</v>
      </c>
      <c r="AI197" s="12">
        <f>+('Base original'!AV198/'Base original'!AV186*100-100)*'Base original'!AV186/'Base original'!$AY186</f>
        <v>0.1879514434795114</v>
      </c>
      <c r="AJ197" s="12">
        <f>+('Base original'!AW198/'Base original'!AW186*100-100)*'Base original'!AW186/'Base original'!$AY186</f>
        <v>-3.2270541253650444</v>
      </c>
      <c r="AK197" s="12">
        <f>+('Base original'!AX198/'Base original'!AX186*100-100)*'Base original'!AX186/'Base original'!$AY186</f>
        <v>6.6991703148573372E-3</v>
      </c>
      <c r="AL197" s="12">
        <f>+(('Base original'!AU198-'Base original'!AW198)/('Base original'!AU186-'Base original'!AW186)*100-100)*(('Base original'!AU186-'Base original'!AW186)/'Base original'!AY186)</f>
        <v>2.3406376340007848</v>
      </c>
      <c r="AM197" s="12">
        <f>+(('Base original'!AV198-'Base original'!AX198)/('Base original'!AV186-'Base original'!AX186)*100-100)*(('Base original'!AV186-'Base original'!AX186)/'Base original'!AY186)</f>
        <v>0.18125227316465403</v>
      </c>
      <c r="AN197" s="9">
        <f>+('Base original'!AY198/'Base original'!AY186*100-100)*'Base original'!AY186/'Base original'!$AY186</f>
        <v>12.516447213646671</v>
      </c>
      <c r="AO197" s="12">
        <f>+('Base original'!AY198/'Base original'!AY186*100-100)*'Base original'!AY186/'Base original'!$BJ186</f>
        <v>7.2377730631771202</v>
      </c>
      <c r="AP197" s="12">
        <f>+('Base original'!AZ198/'Base original'!AZ186*100-100)*'Base original'!AZ186/'Base original'!$BJ186</f>
        <v>2.2921298445232527</v>
      </c>
      <c r="AQ197" s="12">
        <f>+('Base original'!BA198/'Base original'!BA186*100-100)*'Base original'!BA186/'Base original'!$BJ186</f>
        <v>0.85234653864168575</v>
      </c>
      <c r="AR197" s="12">
        <f>+('Base original'!BB198/'Base original'!BB186*100-100)*'Base original'!BB186/'Base original'!$BJ186</f>
        <v>0.92009701566813651</v>
      </c>
      <c r="AS197" s="12">
        <f>+('Base original'!BC198/'Base original'!BC186*100-100)*'Base original'!BC186/'Base original'!$BJ186</f>
        <v>-5.255481359894669E-2</v>
      </c>
      <c r="AT197" s="12">
        <f>+('Base original'!BD198/'Base original'!BD186*100-100)*'Base original'!BD186/'Base original'!$BJ186</f>
        <v>-5.0742633380416804E-2</v>
      </c>
      <c r="AU197" s="12">
        <f>+('Base original'!BE198/'Base original'!BE186*100-100)*'Base original'!BE186/'Base original'!$BJ186</f>
        <v>0.35347637562502116</v>
      </c>
      <c r="AV197" s="12">
        <f>+('Base original'!BF198/'Base original'!BF186*100-100)*'Base original'!BF186/'Base original'!$BJ186</f>
        <v>0.85881549046062899</v>
      </c>
      <c r="AW197" s="12">
        <f>+('Base original'!BG198/'Base original'!BG186*100-100)*'Base original'!BG186/'Base original'!$BJ186</f>
        <v>0.46570092412760644</v>
      </c>
      <c r="AX197" s="12">
        <f>+('Base original'!BH198/'Base original'!BH186*100-100)*'Base original'!BH186/'Base original'!$BJ186</f>
        <v>1.7650848215373933</v>
      </c>
      <c r="AY197" s="12">
        <f>+('Base original'!BI198/'Base original'!BI186*100-100)*'Base original'!BI186/'Base original'!$BJ186</f>
        <v>0.16691469542630322</v>
      </c>
      <c r="AZ197" s="12">
        <f>+(('Base original'!BF198-'Base original'!BH198)/('Base original'!BF186-'Base original'!BH186)*100-100)*('Base original'!BF186-'Base original'!BH186)/'Base original'!$BJ186</f>
        <v>-0.90626933107676388</v>
      </c>
      <c r="BA197" s="12">
        <f>+(('Base original'!BG198-'Base original'!BI198)/('Base original'!BG186-'Base original'!BI186)*100-100)*('Base original'!BG186-'Base original'!BI186)/'Base original'!$BJ186</f>
        <v>0.29878622870130345</v>
      </c>
      <c r="BB197" s="9">
        <f>+('Base original'!BJ198/'Base original'!BJ186*100-100)*'Base original'!BJ186/'Base original'!$BJ186</f>
        <v>10.945042288280433</v>
      </c>
    </row>
    <row r="198" spans="1:54" x14ac:dyDescent="0.35">
      <c r="A198" s="19">
        <v>44531</v>
      </c>
      <c r="B198" s="12">
        <f>+'Base original'!B199/'Base original'!B187*100-100</f>
        <v>9.3621000915524064</v>
      </c>
      <c r="C198" s="12">
        <f>+'Base original'!C199/'Base original'!C187*100-100</f>
        <v>1.8474181470651274E-4</v>
      </c>
      <c r="D198" s="12">
        <f>+'Base original'!D199/'Base original'!D187*100-100</f>
        <v>13.515005260279892</v>
      </c>
      <c r="E198" s="12">
        <f>+'Base original'!E199/'Base original'!E187*100-100</f>
        <v>39.792056492729643</v>
      </c>
      <c r="F198" s="9">
        <f>+'Base original'!F199/'Base original'!F187*100-100</f>
        <v>10.963908062657751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original'!$AM187</f>
        <v>5.5731629058511611</v>
      </c>
      <c r="U198" s="12">
        <f>+('Base original'!AI199/'Base original'!AI187*100-100)*'Base original'!AI187/'Base original'!$AM187</f>
        <v>10.336179234625694</v>
      </c>
      <c r="V198" s="12">
        <f>+('Base original'!AJ199/'Base original'!AJ187*100-100)*'Base original'!AJ187/'Base original'!$AM187</f>
        <v>4.6796679742361995</v>
      </c>
      <c r="W198" s="12">
        <f>+('Base original'!AK199/'Base original'!AK187*100-100)*'Base original'!AK187/'Base original'!$AM187</f>
        <v>5.6565112603895136</v>
      </c>
      <c r="X198" s="12">
        <f>+('Base original'!AL199/'Base original'!AL187*100-100)*'Base original'!AL187/'Base original'!$AM187</f>
        <v>6.2556106188544485</v>
      </c>
      <c r="Y198" s="9">
        <f>+('Base original'!AM199/'Base original'!AM187*100-100)*'Base original'!AM187/'Base original'!$AM187</f>
        <v>22.164952759331328</v>
      </c>
      <c r="Z198" s="12">
        <f>+('Base original'!AM199/'Base original'!AM187*100-100)*'Base original'!AM187/'Base original'!$AY187</f>
        <v>9.0964272773871553</v>
      </c>
      <c r="AA198" s="12">
        <f>+('Base original'!AN199/'Base original'!AN187*100-100)*'Base original'!AN187/'Base original'!$AY187</f>
        <v>-2.8852425358278615</v>
      </c>
      <c r="AB198" s="12">
        <f>+('Base original'!AO199/'Base original'!AO187*100-100)*'Base original'!AO187/'Base original'!$AY187</f>
        <v>-3.7682473051013265</v>
      </c>
      <c r="AC198" s="12">
        <f>+('Base original'!AP199/'Base original'!AP187*100-100)*'Base original'!AP187/'Base original'!$AY187</f>
        <v>-1.3077577234216946</v>
      </c>
      <c r="AD198" s="12">
        <f>+('Base original'!AQ199/'Base original'!AQ187*100-100)*'Base original'!AQ187/'Base original'!$AY187</f>
        <v>-2.4604895816796346</v>
      </c>
      <c r="AE198" s="12">
        <f>+('Base original'!AR199/'Base original'!AR187*100-100)*'Base original'!AR187/'Base original'!$AY187</f>
        <v>1.1018112969040421</v>
      </c>
      <c r="AF198" s="12">
        <f>+('Base original'!AS199/'Base original'!AS187*100-100)*'Base original'!AS187/'Base original'!$AY187</f>
        <v>-0.21880652763056224</v>
      </c>
      <c r="AG198" s="12">
        <f>+('Base original'!AT199/'Base original'!AT187*100-100)*'Base original'!AT187/'Base original'!$AY187</f>
        <v>2.2756118647054961</v>
      </c>
      <c r="AH198" s="12">
        <f>+('Base original'!AU199/'Base original'!AU187*100-100)*'Base original'!AU187/'Base original'!$AY187</f>
        <v>-0.97799536951883836</v>
      </c>
      <c r="AI198" s="12">
        <f>+('Base original'!AV199/'Base original'!AV187*100-100)*'Base original'!AV187/'Base original'!$AY187</f>
        <v>0.19136606769347306</v>
      </c>
      <c r="AJ198" s="12">
        <f>+('Base original'!AW199/'Base original'!AW187*100-100)*'Base original'!AW187/'Base original'!$AY187</f>
        <v>-3.8705461614708825</v>
      </c>
      <c r="AK198" s="12">
        <f>+('Base original'!AX199/'Base original'!AX187*100-100)*'Base original'!AX187/'Base original'!$AY187</f>
        <v>1.2992809327084588E-2</v>
      </c>
      <c r="AL198" s="12">
        <f>+(('Base original'!AU199-'Base original'!AW199)/('Base original'!AU187-'Base original'!AW187)*100-100)*(('Base original'!AU187-'Base original'!AW187)/'Base original'!AY187)</f>
        <v>2.892550791952043</v>
      </c>
      <c r="AM198" s="12">
        <f>+(('Base original'!AV199-'Base original'!AX199)/('Base original'!AV187-'Base original'!AX187)*100-100)*(('Base original'!AV187-'Base original'!AX187)/'Base original'!AY187)</f>
        <v>0.17837325836638845</v>
      </c>
      <c r="AN198" s="9">
        <f>+('Base original'!AY199/'Base original'!AY187*100-100)*'Base original'!AY187/'Base original'!$AY187</f>
        <v>11.5577206565832</v>
      </c>
      <c r="AO198" s="12">
        <f>+('Base original'!AY199/'Base original'!AY187*100-100)*'Base original'!AY187/'Base original'!$BJ187</f>
        <v>6.9013771225222689</v>
      </c>
      <c r="AP198" s="12">
        <f>+('Base original'!AZ199/'Base original'!AZ187*100-100)*'Base original'!AZ187/'Base original'!$BJ187</f>
        <v>2.7015723061086985</v>
      </c>
      <c r="AQ198" s="12">
        <f>+('Base original'!BA199/'Base original'!BA187*100-100)*'Base original'!BA187/'Base original'!$BJ187</f>
        <v>1.7647816001304117</v>
      </c>
      <c r="AR198" s="12">
        <f>+('Base original'!BB199/'Base original'!BB187*100-100)*'Base original'!BB187/'Base original'!$BJ187</f>
        <v>1.0013290366723577</v>
      </c>
      <c r="AS198" s="12">
        <f>+('Base original'!BC199/'Base original'!BC187*100-100)*'Base original'!BC187/'Base original'!$BJ187</f>
        <v>-5.3647584373544444E-2</v>
      </c>
      <c r="AT198" s="12">
        <f>+('Base original'!BD199/'Base original'!BD187*100-100)*'Base original'!BD187/'Base original'!$BJ187</f>
        <v>-7.5563997233737384E-2</v>
      </c>
      <c r="AU198" s="12">
        <f>+('Base original'!BE199/'Base original'!BE187*100-100)*'Base original'!BE187/'Base original'!$BJ187</f>
        <v>0.37838710609108606</v>
      </c>
      <c r="AV198" s="12">
        <f>+('Base original'!BF199/'Base original'!BF187*100-100)*'Base original'!BF187/'Base original'!$BJ187</f>
        <v>0.62373093306363647</v>
      </c>
      <c r="AW198" s="12">
        <f>+('Base original'!BG199/'Base original'!BG187*100-100)*'Base original'!BG187/'Base original'!$BJ187</f>
        <v>0.39446087389304813</v>
      </c>
      <c r="AX198" s="12">
        <f>+('Base original'!BH199/'Base original'!BH187*100-100)*'Base original'!BH187/'Base original'!$BJ187</f>
        <v>-0.12511778490756179</v>
      </c>
      <c r="AY198" s="12">
        <f>+('Base original'!BI199/'Base original'!BI187*100-100)*'Base original'!BI187/'Base original'!$BJ187</f>
        <v>9.1133766226721674E-2</v>
      </c>
      <c r="AZ198" s="12">
        <f>+(('Base original'!BF199-'Base original'!BH199)/('Base original'!BF187-'Base original'!BH187)*100-100)*('Base original'!BF187-'Base original'!BH187)/'Base original'!$BJ187</f>
        <v>0.74884871797119879</v>
      </c>
      <c r="BA198" s="12">
        <f>+(('Base original'!BG199-'Base original'!BI199)/('Base original'!BG187-'Base original'!BI187)*100-100)*('Base original'!BG187-'Base original'!BI187)/'Base original'!$BJ187</f>
        <v>0.30332710766632653</v>
      </c>
      <c r="BB198" s="9">
        <f>+('Base original'!BJ199/'Base original'!BJ187*100-100)*'Base original'!BJ187/'Base original'!$BJ187</f>
        <v>13.670411415555094</v>
      </c>
    </row>
  </sheetData>
  <mergeCells count="18"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  <mergeCell ref="Z4:AM4"/>
    <mergeCell ref="AO4:BA4"/>
    <mergeCell ref="B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8"/>
  <sheetViews>
    <sheetView showGridLines="0" workbookViewId="0">
      <pane xSplit="1" ySplit="5" topLeftCell="B178" activePane="bottomRight" state="frozen"/>
      <selection pane="topRight" activeCell="B1" sqref="B1"/>
      <selection pane="bottomLeft" activeCell="A6" sqref="A6"/>
      <selection pane="bottomRight" activeCell="A198" sqref="A198"/>
    </sheetView>
  </sheetViews>
  <sheetFormatPr baseColWidth="10" defaultColWidth="11.453125" defaultRowHeight="14.5" x14ac:dyDescent="0.35"/>
  <cols>
    <col min="1" max="1" width="11.453125" style="1"/>
    <col min="2" max="6" width="14.26953125" style="2" customWidth="1"/>
    <col min="7" max="16384" width="11.453125" style="2"/>
  </cols>
  <sheetData>
    <row r="1" spans="1:9" ht="27" customHeight="1" x14ac:dyDescent="0.55000000000000004">
      <c r="B1" s="116" t="s">
        <v>108</v>
      </c>
      <c r="C1" s="116"/>
      <c r="D1" s="116"/>
      <c r="E1" s="116"/>
      <c r="F1" s="129"/>
    </row>
    <row r="2" spans="1:9" s="4" customFormat="1" ht="21.75" customHeight="1" x14ac:dyDescent="0.35">
      <c r="A2" s="3"/>
      <c r="B2" s="125" t="s">
        <v>44</v>
      </c>
      <c r="C2" s="125"/>
      <c r="D2" s="125"/>
      <c r="E2" s="125"/>
      <c r="F2" s="133"/>
    </row>
    <row r="3" spans="1:9" s="4" customFormat="1" x14ac:dyDescent="0.3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35">
      <c r="A4" s="33"/>
      <c r="B4" s="126" t="s">
        <v>111</v>
      </c>
      <c r="C4" s="127"/>
      <c r="D4" s="127"/>
      <c r="E4" s="127"/>
      <c r="F4" s="128"/>
    </row>
    <row r="5" spans="1:9" ht="15" customHeight="1" x14ac:dyDescent="0.35">
      <c r="A5" s="3"/>
      <c r="B5" s="111" t="s">
        <v>101</v>
      </c>
      <c r="C5" s="112"/>
      <c r="D5" s="112"/>
      <c r="E5" s="112"/>
      <c r="F5" s="113"/>
    </row>
    <row r="6" spans="1:9" s="4" customFormat="1" ht="34.5" customHeight="1" x14ac:dyDescent="0.35">
      <c r="A6" s="3"/>
      <c r="B6" s="24"/>
      <c r="C6" s="24"/>
      <c r="D6" s="24"/>
      <c r="E6" s="24"/>
      <c r="F6" s="16"/>
    </row>
    <row r="7" spans="1:9" s="4" customFormat="1" ht="18" customHeight="1" x14ac:dyDescent="0.35">
      <c r="A7" s="20">
        <v>38718</v>
      </c>
      <c r="B7" s="24"/>
      <c r="C7" s="24"/>
      <c r="D7" s="24"/>
      <c r="E7" s="24"/>
      <c r="F7" s="16"/>
    </row>
    <row r="8" spans="1:9" s="5" customFormat="1" x14ac:dyDescent="0.35">
      <c r="A8" s="19">
        <v>38749</v>
      </c>
      <c r="B8" s="12"/>
      <c r="C8" s="12"/>
      <c r="D8" s="12"/>
      <c r="E8" s="12"/>
      <c r="F8" s="10"/>
    </row>
    <row r="9" spans="1:9" s="5" customFormat="1" x14ac:dyDescent="0.35">
      <c r="A9" s="19">
        <v>38777</v>
      </c>
      <c r="B9" s="12"/>
      <c r="C9" s="12"/>
      <c r="D9" s="12"/>
      <c r="E9" s="12"/>
      <c r="F9" s="10"/>
    </row>
    <row r="10" spans="1:9" s="5" customFormat="1" x14ac:dyDescent="0.35">
      <c r="A10" s="19">
        <v>38808</v>
      </c>
      <c r="B10" s="12"/>
      <c r="C10" s="12"/>
      <c r="D10" s="12"/>
      <c r="E10" s="12"/>
      <c r="F10" s="10"/>
    </row>
    <row r="11" spans="1:9" s="5" customFormat="1" x14ac:dyDescent="0.3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3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35">
      <c r="A13" s="19">
        <v>38899</v>
      </c>
      <c r="B13" s="12"/>
      <c r="C13" s="12"/>
      <c r="D13" s="12"/>
      <c r="E13" s="12"/>
      <c r="F13" s="10"/>
    </row>
    <row r="14" spans="1:9" x14ac:dyDescent="0.35">
      <c r="A14" s="19">
        <v>38930</v>
      </c>
      <c r="B14" s="12"/>
      <c r="C14" s="12"/>
      <c r="D14" s="12"/>
      <c r="E14" s="12"/>
      <c r="F14" s="10"/>
    </row>
    <row r="15" spans="1:9" x14ac:dyDescent="0.35">
      <c r="A15" s="19">
        <v>38961</v>
      </c>
      <c r="B15" s="12"/>
      <c r="C15" s="12"/>
      <c r="D15" s="12"/>
      <c r="E15" s="12"/>
      <c r="F15" s="10"/>
    </row>
    <row r="16" spans="1:9" x14ac:dyDescent="0.35">
      <c r="A16" s="19">
        <v>38991</v>
      </c>
      <c r="B16" s="12"/>
      <c r="C16" s="12"/>
      <c r="D16" s="12"/>
      <c r="E16" s="12"/>
      <c r="F16" s="10"/>
    </row>
    <row r="17" spans="1:6" x14ac:dyDescent="0.35">
      <c r="A17" s="19">
        <v>39022</v>
      </c>
      <c r="B17" s="12"/>
      <c r="C17" s="12"/>
      <c r="D17" s="12"/>
      <c r="E17" s="12"/>
      <c r="F17" s="10"/>
    </row>
    <row r="18" spans="1:6" x14ac:dyDescent="0.35">
      <c r="A18" s="19">
        <v>39052</v>
      </c>
      <c r="B18" s="12"/>
      <c r="C18" s="12"/>
      <c r="D18" s="12"/>
      <c r="E18" s="12"/>
      <c r="F18" s="10"/>
    </row>
    <row r="19" spans="1:6" x14ac:dyDescent="0.3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3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3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3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3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3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3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3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3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3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3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3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3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3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3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3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3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3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3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3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3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3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3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3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3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3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3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3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3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3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3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3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3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3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3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3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3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3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3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3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3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3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3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3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3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3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3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3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3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3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3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3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3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3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3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3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3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3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3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3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3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3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3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3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3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3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3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3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3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3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3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3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3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3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3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3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3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3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3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3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3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3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3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3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3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3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3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3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3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3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3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3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3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3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3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3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3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3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3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3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3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3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3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3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3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3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3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3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3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3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3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3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3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3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3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3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3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3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3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3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3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3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3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3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3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3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3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3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3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3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3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3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3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3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3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3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3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3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3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3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3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3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3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3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3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3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3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3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3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3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3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3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3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3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3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3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3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3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3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3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3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3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3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3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3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3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3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3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3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3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3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3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3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3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3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3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3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3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3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35">
      <c r="A198" s="19">
        <v>44531</v>
      </c>
      <c r="B198" s="12">
        <f>('Base original'!B199/'Base original'!B198*100-100)</f>
        <v>0.96807749765099516</v>
      </c>
      <c r="C198" s="12">
        <f>('Base original'!C199/'Base original'!C198*100-100)</f>
        <v>0.59445704774043406</v>
      </c>
      <c r="D198" s="12">
        <f>('Base original'!D199/'Base original'!D198*100-100)</f>
        <v>1.1091149934193965</v>
      </c>
      <c r="E198" s="12">
        <f>('Base original'!E199/'Base original'!E198*100-100)</f>
        <v>1.864169954356214</v>
      </c>
      <c r="F198" s="10">
        <f>('Base original'!F199/'Base original'!F198*100-100)</f>
        <v>1.0249591459701577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="115" zoomScaleNormal="115" workbookViewId="0">
      <selection activeCell="A3" sqref="A3"/>
    </sheetView>
  </sheetViews>
  <sheetFormatPr baseColWidth="10" defaultColWidth="11.453125" defaultRowHeight="14.5" x14ac:dyDescent="0.35"/>
  <cols>
    <col min="1" max="1" width="11.453125" style="2"/>
    <col min="2" max="2" width="11.453125" style="2" customWidth="1"/>
    <col min="3" max="21" width="11.453125" style="2"/>
    <col min="22" max="22" width="3.7265625" style="2" customWidth="1"/>
    <col min="23" max="16384" width="11.453125" style="2"/>
  </cols>
  <sheetData>
    <row r="1" spans="1:21" x14ac:dyDescent="0.35">
      <c r="A1" s="51">
        <v>43800</v>
      </c>
      <c r="P1" s="22"/>
      <c r="Q1" s="22"/>
      <c r="R1" s="22"/>
      <c r="S1" s="22"/>
      <c r="T1" s="22"/>
      <c r="U1" s="22"/>
    </row>
    <row r="2" spans="1:21" ht="15" x14ac:dyDescent="0.4">
      <c r="A2" s="51">
        <v>44531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5" x14ac:dyDescent="0.45">
      <c r="B3" s="26" t="s">
        <v>86</v>
      </c>
      <c r="G3" s="26" t="s">
        <v>118</v>
      </c>
      <c r="L3" s="26" t="s">
        <v>121</v>
      </c>
      <c r="P3" s="22"/>
      <c r="Q3" s="95"/>
      <c r="R3" s="95"/>
      <c r="S3" s="95"/>
      <c r="T3" s="95"/>
      <c r="U3" s="95"/>
    </row>
    <row r="4" spans="1:21" x14ac:dyDescent="0.35">
      <c r="P4" s="22"/>
      <c r="Q4" s="93"/>
      <c r="R4" s="93"/>
      <c r="S4" s="93"/>
      <c r="T4" s="93"/>
      <c r="U4" s="93"/>
    </row>
    <row r="5" spans="1:21" x14ac:dyDescent="0.35">
      <c r="P5" s="22"/>
      <c r="Q5" s="93"/>
      <c r="R5" s="93"/>
      <c r="S5" s="93"/>
      <c r="T5" s="93"/>
      <c r="U5" s="93"/>
    </row>
    <row r="6" spans="1:21" x14ac:dyDescent="0.35">
      <c r="P6" s="22"/>
      <c r="Q6" s="93"/>
      <c r="R6" s="93"/>
      <c r="S6" s="93"/>
      <c r="T6" s="93"/>
      <c r="U6" s="93"/>
    </row>
    <row r="7" spans="1:21" x14ac:dyDescent="0.35">
      <c r="P7" s="22"/>
      <c r="Q7" s="93"/>
      <c r="R7" s="93"/>
      <c r="S7" s="93"/>
      <c r="T7" s="93"/>
      <c r="U7" s="93"/>
    </row>
    <row r="8" spans="1:21" x14ac:dyDescent="0.35">
      <c r="P8" s="22"/>
      <c r="Q8" s="93"/>
      <c r="R8" s="93"/>
      <c r="S8" s="93"/>
      <c r="T8" s="93"/>
      <c r="U8" s="93"/>
    </row>
    <row r="9" spans="1:21" x14ac:dyDescent="0.35">
      <c r="P9" s="22"/>
      <c r="Q9" s="93"/>
      <c r="R9" s="93"/>
      <c r="S9" s="93"/>
      <c r="T9" s="93"/>
      <c r="U9" s="93"/>
    </row>
    <row r="10" spans="1:21" x14ac:dyDescent="0.35">
      <c r="P10" s="22"/>
      <c r="Q10" s="93"/>
      <c r="R10" s="93"/>
      <c r="S10" s="93"/>
      <c r="T10" s="93"/>
      <c r="U10" s="93"/>
    </row>
    <row r="11" spans="1:21" x14ac:dyDescent="0.35">
      <c r="P11" s="22"/>
      <c r="Q11" s="94"/>
      <c r="R11" s="94"/>
      <c r="S11" s="94"/>
      <c r="T11" s="94"/>
      <c r="U11" s="94"/>
    </row>
    <row r="12" spans="1:21" x14ac:dyDescent="0.35">
      <c r="P12" s="22"/>
      <c r="Q12" s="22"/>
      <c r="R12" s="22"/>
      <c r="S12" s="22"/>
      <c r="T12" s="22"/>
      <c r="U12" s="22"/>
    </row>
    <row r="17" spans="1:20" x14ac:dyDescent="0.35">
      <c r="B17" s="27" t="s">
        <v>84</v>
      </c>
      <c r="G17" s="139" t="s">
        <v>88</v>
      </c>
      <c r="H17" s="139"/>
      <c r="I17" s="139"/>
      <c r="J17" s="139"/>
      <c r="L17" s="27" t="s">
        <v>84</v>
      </c>
    </row>
    <row r="18" spans="1:20" ht="24" customHeight="1" x14ac:dyDescent="0.35">
      <c r="B18" s="27"/>
      <c r="G18" s="139"/>
      <c r="H18" s="139"/>
      <c r="I18" s="139"/>
      <c r="J18" s="139"/>
      <c r="L18" s="28"/>
    </row>
    <row r="19" spans="1:20" x14ac:dyDescent="0.35">
      <c r="B19" s="27"/>
      <c r="G19" s="30"/>
      <c r="H19" s="30"/>
      <c r="I19" s="30"/>
      <c r="J19" s="30"/>
      <c r="L19" s="28"/>
    </row>
    <row r="20" spans="1:20" ht="18.5" x14ac:dyDescent="0.45">
      <c r="A20" s="138" t="s">
        <v>89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ht="17" x14ac:dyDescent="0.5">
      <c r="B21" s="31" t="s">
        <v>183</v>
      </c>
      <c r="G21" s="30"/>
      <c r="H21" s="30"/>
      <c r="I21" s="30"/>
      <c r="J21" s="30"/>
      <c r="L21" s="28" t="s">
        <v>174</v>
      </c>
    </row>
    <row r="22" spans="1:20" ht="17" x14ac:dyDescent="0.5">
      <c r="B22" s="31" t="s">
        <v>184</v>
      </c>
      <c r="G22" s="30"/>
      <c r="H22" s="30"/>
      <c r="I22" s="30"/>
      <c r="J22" s="30"/>
      <c r="L22" s="28"/>
    </row>
    <row r="23" spans="1:20" x14ac:dyDescent="0.35">
      <c r="B23" s="140" t="s">
        <v>90</v>
      </c>
      <c r="C23" s="140"/>
      <c r="D23" s="140"/>
      <c r="E23" s="140"/>
      <c r="G23" s="140" t="s">
        <v>91</v>
      </c>
      <c r="H23" s="140"/>
      <c r="I23" s="140"/>
      <c r="J23" s="140"/>
      <c r="L23" s="140" t="s">
        <v>92</v>
      </c>
      <c r="M23" s="140"/>
      <c r="N23" s="140"/>
      <c r="O23" s="140"/>
      <c r="Q23" s="140" t="s">
        <v>93</v>
      </c>
      <c r="R23" s="140"/>
      <c r="S23" s="140"/>
      <c r="T23" s="140"/>
    </row>
    <row r="37" spans="2:20" x14ac:dyDescent="0.35">
      <c r="B37" s="5" t="s">
        <v>96</v>
      </c>
    </row>
    <row r="38" spans="2:20" x14ac:dyDescent="0.35">
      <c r="B38" s="5"/>
    </row>
    <row r="39" spans="2:20" ht="17" x14ac:dyDescent="0.5">
      <c r="B39" s="77" t="s">
        <v>175</v>
      </c>
      <c r="G39" s="29"/>
      <c r="L39" s="29"/>
      <c r="Q39" s="29"/>
    </row>
    <row r="40" spans="2:20" x14ac:dyDescent="0.35">
      <c r="B40" s="140" t="s">
        <v>90</v>
      </c>
      <c r="C40" s="140"/>
      <c r="D40" s="140"/>
      <c r="E40" s="140"/>
      <c r="G40" s="140" t="s">
        <v>91</v>
      </c>
      <c r="H40" s="140"/>
      <c r="I40" s="140"/>
      <c r="J40" s="140"/>
      <c r="L40" s="140" t="s">
        <v>92</v>
      </c>
      <c r="M40" s="140"/>
      <c r="N40" s="140"/>
      <c r="O40" s="140"/>
      <c r="Q40" s="140" t="s">
        <v>93</v>
      </c>
      <c r="R40" s="140"/>
      <c r="S40" s="140"/>
      <c r="T40" s="140"/>
    </row>
    <row r="54" spans="2:17" x14ac:dyDescent="0.35">
      <c r="B54" s="23" t="s">
        <v>96</v>
      </c>
    </row>
    <row r="55" spans="2:17" x14ac:dyDescent="0.35">
      <c r="B55" s="23"/>
    </row>
    <row r="56" spans="2:17" ht="17" x14ac:dyDescent="0.35">
      <c r="B56" s="88" t="s">
        <v>186</v>
      </c>
    </row>
    <row r="57" spans="2:17" x14ac:dyDescent="0.35">
      <c r="B57" s="23"/>
    </row>
    <row r="58" spans="2:17" x14ac:dyDescent="0.35">
      <c r="B58" s="23"/>
      <c r="D58" s="140" t="s">
        <v>90</v>
      </c>
      <c r="E58" s="140"/>
      <c r="F58" s="140"/>
      <c r="G58" s="140"/>
      <c r="I58" s="140" t="s">
        <v>136</v>
      </c>
      <c r="J58" s="140"/>
      <c r="K58" s="140"/>
      <c r="L58" s="140"/>
      <c r="N58" s="140" t="s">
        <v>92</v>
      </c>
      <c r="O58" s="140"/>
      <c r="P58" s="140"/>
      <c r="Q58" s="140"/>
    </row>
    <row r="59" spans="2:17" x14ac:dyDescent="0.35">
      <c r="B59" s="23"/>
    </row>
    <row r="60" spans="2:17" x14ac:dyDescent="0.35">
      <c r="B60" s="23"/>
    </row>
    <row r="61" spans="2:17" x14ac:dyDescent="0.35">
      <c r="B61" s="23"/>
    </row>
    <row r="62" spans="2:17" x14ac:dyDescent="0.35">
      <c r="B62" s="23"/>
    </row>
    <row r="63" spans="2:17" x14ac:dyDescent="0.35">
      <c r="B63" s="23"/>
    </row>
    <row r="64" spans="2:17" x14ac:dyDescent="0.35">
      <c r="B64" s="23"/>
    </row>
    <row r="65" spans="2:20" x14ac:dyDescent="0.35">
      <c r="B65" s="23"/>
    </row>
    <row r="66" spans="2:20" x14ac:dyDescent="0.35">
      <c r="B66" s="23"/>
    </row>
    <row r="67" spans="2:20" x14ac:dyDescent="0.35">
      <c r="B67" s="23"/>
    </row>
    <row r="68" spans="2:20" x14ac:dyDescent="0.35">
      <c r="B68" s="23"/>
    </row>
    <row r="69" spans="2:20" x14ac:dyDescent="0.35">
      <c r="B69" s="23"/>
    </row>
    <row r="70" spans="2:20" x14ac:dyDescent="0.35">
      <c r="B70" s="23"/>
    </row>
    <row r="71" spans="2:20" x14ac:dyDescent="0.35">
      <c r="B71" s="23"/>
    </row>
    <row r="72" spans="2:20" x14ac:dyDescent="0.35">
      <c r="B72" s="23"/>
      <c r="D72" s="23" t="s">
        <v>96</v>
      </c>
    </row>
    <row r="73" spans="2:20" x14ac:dyDescent="0.35">
      <c r="B73" s="23"/>
    </row>
    <row r="74" spans="2:20" ht="17" x14ac:dyDescent="0.35">
      <c r="B74" s="88" t="s">
        <v>176</v>
      </c>
    </row>
    <row r="75" spans="2:20" ht="15.5" x14ac:dyDescent="0.45">
      <c r="B75" s="78" t="s">
        <v>177</v>
      </c>
    </row>
    <row r="76" spans="2:20" x14ac:dyDescent="0.35">
      <c r="B76" s="140" t="s">
        <v>94</v>
      </c>
      <c r="C76" s="140"/>
      <c r="D76" s="140"/>
      <c r="E76" s="140"/>
      <c r="G76" s="140" t="s">
        <v>95</v>
      </c>
      <c r="H76" s="140"/>
      <c r="I76" s="140"/>
      <c r="J76" s="140"/>
      <c r="M76" s="87"/>
      <c r="N76" s="87" t="s">
        <v>77</v>
      </c>
      <c r="O76" s="87"/>
      <c r="Q76" s="140" t="s">
        <v>76</v>
      </c>
      <c r="R76" s="140"/>
      <c r="S76" s="140"/>
      <c r="T76" s="140"/>
    </row>
    <row r="90" spans="2:20" x14ac:dyDescent="0.35">
      <c r="B90" s="23" t="s">
        <v>96</v>
      </c>
    </row>
    <row r="91" spans="2:20" x14ac:dyDescent="0.35">
      <c r="B91" s="23"/>
    </row>
    <row r="92" spans="2:20" x14ac:dyDescent="0.35">
      <c r="B92" s="23"/>
    </row>
    <row r="93" spans="2:20" ht="17" x14ac:dyDescent="0.5">
      <c r="B93" s="77" t="s">
        <v>185</v>
      </c>
    </row>
    <row r="94" spans="2:20" ht="15.5" x14ac:dyDescent="0.45">
      <c r="B94" s="78" t="s">
        <v>178</v>
      </c>
    </row>
    <row r="95" spans="2:20" x14ac:dyDescent="0.35">
      <c r="B95" s="140" t="s">
        <v>42</v>
      </c>
      <c r="C95" s="140"/>
      <c r="D95" s="140"/>
      <c r="E95" s="140"/>
      <c r="G95" s="140" t="s">
        <v>97</v>
      </c>
      <c r="H95" s="140"/>
      <c r="I95" s="140"/>
      <c r="J95" s="140"/>
      <c r="L95" s="140" t="s">
        <v>98</v>
      </c>
      <c r="M95" s="140"/>
      <c r="N95" s="140"/>
      <c r="O95" s="140"/>
      <c r="Q95" s="140" t="s">
        <v>45</v>
      </c>
      <c r="R95" s="140"/>
      <c r="S95" s="140"/>
      <c r="T95" s="140"/>
    </row>
    <row r="110" spans="2:2" x14ac:dyDescent="0.35">
      <c r="B110" s="23" t="s">
        <v>88</v>
      </c>
    </row>
    <row r="113" spans="2:17" ht="17" x14ac:dyDescent="0.5">
      <c r="B113" s="77" t="s">
        <v>187</v>
      </c>
    </row>
    <row r="114" spans="2:17" ht="15.5" x14ac:dyDescent="0.45">
      <c r="B114" s="78" t="s">
        <v>179</v>
      </c>
    </row>
    <row r="115" spans="2:17" x14ac:dyDescent="0.35">
      <c r="B115" s="140" t="s">
        <v>37</v>
      </c>
      <c r="C115" s="140"/>
      <c r="D115" s="140"/>
      <c r="E115" s="140"/>
      <c r="H115" s="140" t="s">
        <v>38</v>
      </c>
      <c r="I115" s="140"/>
      <c r="J115" s="140"/>
      <c r="K115" s="140"/>
      <c r="N115" s="140" t="s">
        <v>41</v>
      </c>
      <c r="O115" s="140"/>
      <c r="P115" s="140"/>
      <c r="Q115" s="140"/>
    </row>
    <row r="131" spans="2:2" x14ac:dyDescent="0.35">
      <c r="B131" s="23" t="s">
        <v>99</v>
      </c>
    </row>
    <row r="132" spans="2:2" ht="19" x14ac:dyDescent="0.5">
      <c r="B132" s="32" t="s">
        <v>100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4.5" x14ac:dyDescent="0.35"/>
  <sheetData>
    <row r="1" spans="1:14" x14ac:dyDescent="0.35">
      <c r="A1">
        <v>69</v>
      </c>
      <c r="B1" t="s">
        <v>188</v>
      </c>
    </row>
    <row r="2" spans="1:14" x14ac:dyDescent="0.35">
      <c r="A2" s="90" t="s">
        <v>188</v>
      </c>
      <c r="B2" t="s">
        <v>189</v>
      </c>
      <c r="C2" t="s">
        <v>277</v>
      </c>
      <c r="D2">
        <v>25877.188999999998</v>
      </c>
      <c r="E2" s="91">
        <v>44567.729305555556</v>
      </c>
      <c r="F2" t="b">
        <v>1</v>
      </c>
      <c r="G2" s="90" t="s">
        <v>0</v>
      </c>
      <c r="H2" s="90" t="s">
        <v>190</v>
      </c>
      <c r="I2" s="90" t="s">
        <v>278</v>
      </c>
      <c r="J2">
        <v>0</v>
      </c>
      <c r="K2" s="90" t="s">
        <v>191</v>
      </c>
      <c r="L2" t="b">
        <v>0</v>
      </c>
      <c r="M2" t="b">
        <v>0</v>
      </c>
      <c r="N2" t="b">
        <v>0</v>
      </c>
    </row>
    <row r="3" spans="1:14" x14ac:dyDescent="0.35">
      <c r="A3" s="90" t="s">
        <v>188</v>
      </c>
      <c r="B3" t="s">
        <v>192</v>
      </c>
      <c r="C3" t="s">
        <v>277</v>
      </c>
      <c r="D3">
        <v>5571.0029999999997</v>
      </c>
      <c r="E3" s="91">
        <v>44567.729305555556</v>
      </c>
      <c r="F3" t="b">
        <v>1</v>
      </c>
      <c r="G3" s="90" t="s">
        <v>1</v>
      </c>
      <c r="H3" s="90" t="s">
        <v>190</v>
      </c>
      <c r="I3" s="90" t="s">
        <v>278</v>
      </c>
      <c r="J3">
        <v>0</v>
      </c>
      <c r="K3" s="90" t="s">
        <v>191</v>
      </c>
      <c r="L3" t="b">
        <v>0</v>
      </c>
      <c r="M3" t="b">
        <v>0</v>
      </c>
      <c r="N3" t="b">
        <v>0</v>
      </c>
    </row>
    <row r="4" spans="1:14" x14ac:dyDescent="0.35">
      <c r="A4" s="90" t="s">
        <v>188</v>
      </c>
      <c r="B4" t="s">
        <v>193</v>
      </c>
      <c r="C4" t="s">
        <v>277</v>
      </c>
      <c r="D4">
        <v>9317.4879999999994</v>
      </c>
      <c r="E4" s="91">
        <v>44567.729305555556</v>
      </c>
      <c r="F4" t="b">
        <v>1</v>
      </c>
      <c r="G4" s="90" t="s">
        <v>2</v>
      </c>
      <c r="H4" s="90" t="s">
        <v>190</v>
      </c>
      <c r="I4" s="90" t="s">
        <v>278</v>
      </c>
      <c r="J4">
        <v>0</v>
      </c>
      <c r="K4" s="90" t="s">
        <v>191</v>
      </c>
      <c r="L4" t="b">
        <v>0</v>
      </c>
      <c r="M4" t="b">
        <v>0</v>
      </c>
      <c r="N4" t="b">
        <v>0</v>
      </c>
    </row>
    <row r="5" spans="1:14" x14ac:dyDescent="0.35">
      <c r="A5" s="90" t="s">
        <v>188</v>
      </c>
      <c r="B5" t="s">
        <v>194</v>
      </c>
      <c r="C5" t="s">
        <v>277</v>
      </c>
      <c r="D5">
        <v>3905.4259999999999</v>
      </c>
      <c r="E5" s="91">
        <v>44567.729305555556</v>
      </c>
      <c r="F5" t="b">
        <v>1</v>
      </c>
      <c r="G5" s="90" t="s">
        <v>3</v>
      </c>
      <c r="H5" s="90" t="s">
        <v>190</v>
      </c>
      <c r="I5" s="90" t="s">
        <v>278</v>
      </c>
      <c r="J5">
        <v>0</v>
      </c>
      <c r="K5" s="90" t="s">
        <v>191</v>
      </c>
      <c r="L5" t="b">
        <v>0</v>
      </c>
      <c r="M5" t="b">
        <v>0</v>
      </c>
      <c r="N5" t="b">
        <v>0</v>
      </c>
    </row>
    <row r="6" spans="1:14" x14ac:dyDescent="0.35">
      <c r="A6" s="90" t="s">
        <v>188</v>
      </c>
      <c r="B6" t="s">
        <v>195</v>
      </c>
      <c r="C6" t="s">
        <v>277</v>
      </c>
      <c r="D6">
        <v>44671.106</v>
      </c>
      <c r="E6" s="91">
        <v>44567.729305555556</v>
      </c>
      <c r="F6" t="b">
        <v>1</v>
      </c>
      <c r="G6" s="90" t="s">
        <v>4</v>
      </c>
      <c r="H6" s="90" t="s">
        <v>190</v>
      </c>
      <c r="I6" s="90" t="s">
        <v>278</v>
      </c>
      <c r="J6">
        <v>0</v>
      </c>
      <c r="K6" s="90" t="s">
        <v>191</v>
      </c>
      <c r="L6" t="b">
        <v>0</v>
      </c>
      <c r="M6" t="b">
        <v>0</v>
      </c>
      <c r="N6" t="b">
        <v>0</v>
      </c>
    </row>
    <row r="7" spans="1:14" x14ac:dyDescent="0.35">
      <c r="A7" s="90" t="s">
        <v>188</v>
      </c>
      <c r="B7" t="s">
        <v>196</v>
      </c>
      <c r="C7" t="s">
        <v>277</v>
      </c>
      <c r="D7">
        <v>26.840105511345499</v>
      </c>
      <c r="E7" s="91">
        <v>44567.729305555556</v>
      </c>
      <c r="F7" t="b">
        <v>1</v>
      </c>
      <c r="G7" s="90" t="s">
        <v>5</v>
      </c>
      <c r="H7" s="90" t="s">
        <v>190</v>
      </c>
      <c r="I7" s="90" t="s">
        <v>278</v>
      </c>
      <c r="J7">
        <v>0</v>
      </c>
      <c r="K7" s="90" t="s">
        <v>191</v>
      </c>
      <c r="L7" t="b">
        <v>0</v>
      </c>
      <c r="M7" t="b">
        <v>0</v>
      </c>
      <c r="N7" t="b">
        <v>0</v>
      </c>
    </row>
    <row r="8" spans="1:14" x14ac:dyDescent="0.35">
      <c r="A8" s="90" t="s">
        <v>188</v>
      </c>
      <c r="B8" t="s">
        <v>197</v>
      </c>
      <c r="C8" t="s">
        <v>277</v>
      </c>
      <c r="E8" s="91">
        <v>44567.729305555556</v>
      </c>
      <c r="F8" t="b">
        <v>1</v>
      </c>
      <c r="G8" s="90" t="s">
        <v>160</v>
      </c>
      <c r="H8" s="90" t="s">
        <v>190</v>
      </c>
      <c r="I8" s="90" t="s">
        <v>278</v>
      </c>
      <c r="J8">
        <v>0</v>
      </c>
      <c r="K8" s="90" t="s">
        <v>191</v>
      </c>
      <c r="L8" t="b">
        <v>0</v>
      </c>
      <c r="M8" t="b">
        <v>0</v>
      </c>
      <c r="N8" t="b">
        <v>0</v>
      </c>
    </row>
    <row r="9" spans="1:14" x14ac:dyDescent="0.35">
      <c r="A9" s="90" t="s">
        <v>188</v>
      </c>
      <c r="B9" t="s">
        <v>198</v>
      </c>
      <c r="C9" t="s">
        <v>277</v>
      </c>
      <c r="E9" s="91">
        <v>44567.729305555556</v>
      </c>
      <c r="F9" t="b">
        <v>1</v>
      </c>
      <c r="G9" s="90" t="s">
        <v>173</v>
      </c>
      <c r="H9" s="90" t="s">
        <v>190</v>
      </c>
      <c r="I9" s="90" t="s">
        <v>278</v>
      </c>
      <c r="J9">
        <v>0</v>
      </c>
      <c r="K9" s="90" t="s">
        <v>191</v>
      </c>
      <c r="L9" t="b">
        <v>0</v>
      </c>
      <c r="M9" t="b">
        <v>0</v>
      </c>
      <c r="N9" t="b">
        <v>0</v>
      </c>
    </row>
    <row r="10" spans="1:14" x14ac:dyDescent="0.35">
      <c r="A10" s="90" t="s">
        <v>188</v>
      </c>
      <c r="B10" t="s">
        <v>199</v>
      </c>
      <c r="C10" t="s">
        <v>277</v>
      </c>
      <c r="E10" s="91">
        <v>44567.729305555556</v>
      </c>
      <c r="F10" t="b">
        <v>1</v>
      </c>
      <c r="G10" s="90" t="s">
        <v>170</v>
      </c>
      <c r="H10" s="90" t="s">
        <v>190</v>
      </c>
      <c r="I10" s="90" t="s">
        <v>278</v>
      </c>
      <c r="J10">
        <v>0</v>
      </c>
      <c r="K10" s="90" t="s">
        <v>191</v>
      </c>
      <c r="L10" t="b">
        <v>0</v>
      </c>
      <c r="M10" t="b">
        <v>0</v>
      </c>
      <c r="N10" t="b">
        <v>0</v>
      </c>
    </row>
    <row r="11" spans="1:14" x14ac:dyDescent="0.35">
      <c r="A11" s="90" t="s">
        <v>188</v>
      </c>
      <c r="B11" t="s">
        <v>200</v>
      </c>
      <c r="C11" t="s">
        <v>277</v>
      </c>
      <c r="E11" s="91">
        <v>44567.729305555556</v>
      </c>
      <c r="F11" t="b">
        <v>1</v>
      </c>
      <c r="G11" s="90" t="s">
        <v>172</v>
      </c>
      <c r="H11" s="90" t="s">
        <v>190</v>
      </c>
      <c r="I11" s="90" t="s">
        <v>278</v>
      </c>
      <c r="J11">
        <v>0</v>
      </c>
      <c r="K11" s="90" t="s">
        <v>191</v>
      </c>
      <c r="L11" t="b">
        <v>0</v>
      </c>
      <c r="M11" t="b">
        <v>0</v>
      </c>
      <c r="N11" t="b">
        <v>0</v>
      </c>
    </row>
    <row r="12" spans="1:14" x14ac:dyDescent="0.35">
      <c r="A12" s="90" t="s">
        <v>188</v>
      </c>
      <c r="B12" t="s">
        <v>201</v>
      </c>
      <c r="C12" t="s">
        <v>277</v>
      </c>
      <c r="E12" s="91">
        <v>44567.729305555556</v>
      </c>
      <c r="F12" t="b">
        <v>1</v>
      </c>
      <c r="G12" s="90" t="s">
        <v>169</v>
      </c>
      <c r="H12" s="90" t="s">
        <v>190</v>
      </c>
      <c r="I12" s="90" t="s">
        <v>278</v>
      </c>
      <c r="J12">
        <v>0</v>
      </c>
      <c r="K12" s="90" t="s">
        <v>191</v>
      </c>
      <c r="L12" t="b">
        <v>0</v>
      </c>
      <c r="M12" t="b">
        <v>0</v>
      </c>
      <c r="N12" t="b">
        <v>0</v>
      </c>
    </row>
    <row r="13" spans="1:14" x14ac:dyDescent="0.35">
      <c r="A13" s="90" t="s">
        <v>188</v>
      </c>
      <c r="B13" t="s">
        <v>202</v>
      </c>
      <c r="C13" t="s">
        <v>277</v>
      </c>
      <c r="E13" s="91">
        <v>44567.729305555556</v>
      </c>
      <c r="F13" t="b">
        <v>1</v>
      </c>
      <c r="G13" s="90" t="s">
        <v>122</v>
      </c>
      <c r="H13" s="90" t="s">
        <v>190</v>
      </c>
      <c r="I13" s="90" t="s">
        <v>278</v>
      </c>
      <c r="J13">
        <v>0</v>
      </c>
      <c r="K13" s="90" t="s">
        <v>191</v>
      </c>
      <c r="L13" t="b">
        <v>0</v>
      </c>
      <c r="M13" t="b">
        <v>0</v>
      </c>
      <c r="N13" t="b">
        <v>0</v>
      </c>
    </row>
    <row r="14" spans="1:14" x14ac:dyDescent="0.35">
      <c r="A14" s="90" t="s">
        <v>188</v>
      </c>
      <c r="B14" t="s">
        <v>203</v>
      </c>
      <c r="C14" t="s">
        <v>277</v>
      </c>
      <c r="E14" s="91">
        <v>44567.729305555556</v>
      </c>
      <c r="F14" t="b">
        <v>1</v>
      </c>
      <c r="G14" s="90" t="s">
        <v>167</v>
      </c>
      <c r="H14" s="90" t="s">
        <v>190</v>
      </c>
      <c r="I14" s="90" t="s">
        <v>278</v>
      </c>
      <c r="J14">
        <v>0</v>
      </c>
      <c r="K14" s="90" t="s">
        <v>191</v>
      </c>
      <c r="L14" t="b">
        <v>0</v>
      </c>
      <c r="M14" t="b">
        <v>0</v>
      </c>
      <c r="N14" t="b">
        <v>0</v>
      </c>
    </row>
    <row r="15" spans="1:14" x14ac:dyDescent="0.35">
      <c r="A15" s="90" t="s">
        <v>188</v>
      </c>
      <c r="B15" t="s">
        <v>204</v>
      </c>
      <c r="C15" t="s">
        <v>277</v>
      </c>
      <c r="E15" s="91">
        <v>44567.729305555556</v>
      </c>
      <c r="F15" t="b">
        <v>1</v>
      </c>
      <c r="G15" s="90" t="s">
        <v>123</v>
      </c>
      <c r="H15" s="90" t="s">
        <v>190</v>
      </c>
      <c r="I15" s="90" t="s">
        <v>278</v>
      </c>
      <c r="J15">
        <v>0</v>
      </c>
      <c r="K15" s="90" t="s">
        <v>191</v>
      </c>
      <c r="L15" t="b">
        <v>0</v>
      </c>
      <c r="M15" t="b">
        <v>0</v>
      </c>
      <c r="N15" t="b">
        <v>0</v>
      </c>
    </row>
    <row r="16" spans="1:14" x14ac:dyDescent="0.35">
      <c r="A16" s="90" t="s">
        <v>188</v>
      </c>
      <c r="B16" t="s">
        <v>205</v>
      </c>
      <c r="C16" t="s">
        <v>277</v>
      </c>
      <c r="E16" s="91">
        <v>44567.729305555556</v>
      </c>
      <c r="F16" t="b">
        <v>1</v>
      </c>
      <c r="G16" s="90" t="s">
        <v>168</v>
      </c>
      <c r="H16" s="90" t="s">
        <v>190</v>
      </c>
      <c r="I16" s="90" t="s">
        <v>278</v>
      </c>
      <c r="J16">
        <v>0</v>
      </c>
      <c r="K16" s="90" t="s">
        <v>191</v>
      </c>
      <c r="L16" t="b">
        <v>0</v>
      </c>
      <c r="M16" t="b">
        <v>0</v>
      </c>
      <c r="N16" t="b">
        <v>0</v>
      </c>
    </row>
    <row r="17" spans="1:14" x14ac:dyDescent="0.35">
      <c r="A17" s="90" t="s">
        <v>188</v>
      </c>
      <c r="B17" t="s">
        <v>206</v>
      </c>
      <c r="C17" t="s">
        <v>277</v>
      </c>
      <c r="D17">
        <v>10.2731725726366</v>
      </c>
      <c r="E17" s="91">
        <v>44567.729305555556</v>
      </c>
      <c r="F17" t="b">
        <v>1</v>
      </c>
      <c r="G17" s="90" t="s">
        <v>6</v>
      </c>
      <c r="H17" s="90" t="s">
        <v>190</v>
      </c>
      <c r="I17" s="90" t="s">
        <v>278</v>
      </c>
      <c r="J17">
        <v>0</v>
      </c>
      <c r="K17" s="90" t="s">
        <v>191</v>
      </c>
      <c r="L17" t="b">
        <v>0</v>
      </c>
      <c r="M17" t="b">
        <v>0</v>
      </c>
      <c r="N17" t="b">
        <v>0</v>
      </c>
    </row>
    <row r="18" spans="1:14" x14ac:dyDescent="0.35">
      <c r="A18" s="90" t="s">
        <v>188</v>
      </c>
      <c r="B18" t="s">
        <v>207</v>
      </c>
      <c r="C18" t="s">
        <v>277</v>
      </c>
      <c r="E18" s="91">
        <v>44567.729305555556</v>
      </c>
      <c r="F18" t="b">
        <v>1</v>
      </c>
      <c r="G18" s="90" t="s">
        <v>158</v>
      </c>
      <c r="H18" s="90" t="s">
        <v>190</v>
      </c>
      <c r="I18" s="90" t="s">
        <v>278</v>
      </c>
      <c r="J18">
        <v>0</v>
      </c>
      <c r="K18" s="90" t="s">
        <v>191</v>
      </c>
      <c r="L18" t="b">
        <v>0</v>
      </c>
      <c r="M18" t="b">
        <v>0</v>
      </c>
      <c r="N18" t="b">
        <v>0</v>
      </c>
    </row>
    <row r="19" spans="1:14" x14ac:dyDescent="0.35">
      <c r="A19" s="90" t="s">
        <v>188</v>
      </c>
      <c r="B19" t="s">
        <v>208</v>
      </c>
      <c r="C19" t="s">
        <v>277</v>
      </c>
      <c r="E19" s="91">
        <v>44567.729305555556</v>
      </c>
      <c r="F19" t="b">
        <v>1</v>
      </c>
      <c r="G19" s="90" t="s">
        <v>171</v>
      </c>
      <c r="H19" s="90" t="s">
        <v>190</v>
      </c>
      <c r="I19" s="90" t="s">
        <v>278</v>
      </c>
      <c r="J19">
        <v>0</v>
      </c>
      <c r="K19" s="90" t="s">
        <v>191</v>
      </c>
      <c r="L19" t="b">
        <v>0</v>
      </c>
      <c r="M19" t="b">
        <v>0</v>
      </c>
      <c r="N19" t="b">
        <v>0</v>
      </c>
    </row>
    <row r="20" spans="1:14" x14ac:dyDescent="0.35">
      <c r="A20" s="90" t="s">
        <v>188</v>
      </c>
      <c r="B20" t="s">
        <v>209</v>
      </c>
      <c r="C20" t="s">
        <v>277</v>
      </c>
      <c r="E20" s="91">
        <v>44567.729305555556</v>
      </c>
      <c r="F20" t="b">
        <v>1</v>
      </c>
      <c r="G20" s="90" t="s">
        <v>164</v>
      </c>
      <c r="H20" s="90" t="s">
        <v>190</v>
      </c>
      <c r="I20" s="90" t="s">
        <v>278</v>
      </c>
      <c r="J20">
        <v>0</v>
      </c>
      <c r="K20" s="90" t="s">
        <v>191</v>
      </c>
      <c r="L20" t="b">
        <v>0</v>
      </c>
      <c r="M20" t="b">
        <v>0</v>
      </c>
      <c r="N20" t="b">
        <v>0</v>
      </c>
    </row>
    <row r="21" spans="1:14" x14ac:dyDescent="0.35">
      <c r="A21" s="90" t="s">
        <v>188</v>
      </c>
      <c r="B21" t="s">
        <v>210</v>
      </c>
      <c r="C21" t="s">
        <v>277</v>
      </c>
      <c r="E21" s="91">
        <v>44567.729305555556</v>
      </c>
      <c r="F21" t="b">
        <v>1</v>
      </c>
      <c r="G21" s="90" t="s">
        <v>124</v>
      </c>
      <c r="H21" s="90" t="s">
        <v>190</v>
      </c>
      <c r="I21" s="90" t="s">
        <v>278</v>
      </c>
      <c r="J21">
        <v>0</v>
      </c>
      <c r="K21" s="90" t="s">
        <v>191</v>
      </c>
      <c r="L21" t="b">
        <v>0</v>
      </c>
      <c r="M21" t="b">
        <v>0</v>
      </c>
      <c r="N21" t="b">
        <v>0</v>
      </c>
    </row>
    <row r="22" spans="1:14" x14ac:dyDescent="0.35">
      <c r="A22" s="90" t="s">
        <v>188</v>
      </c>
      <c r="B22" t="s">
        <v>211</v>
      </c>
      <c r="C22" t="s">
        <v>277</v>
      </c>
      <c r="E22" s="91">
        <v>44567.729305555556</v>
      </c>
      <c r="F22" t="b">
        <v>1</v>
      </c>
      <c r="G22" s="90" t="s">
        <v>162</v>
      </c>
      <c r="H22" s="90" t="s">
        <v>190</v>
      </c>
      <c r="I22" s="90" t="s">
        <v>278</v>
      </c>
      <c r="J22">
        <v>0</v>
      </c>
      <c r="K22" s="90" t="s">
        <v>191</v>
      </c>
      <c r="L22" t="b">
        <v>0</v>
      </c>
      <c r="M22" t="b">
        <v>0</v>
      </c>
      <c r="N22" t="b">
        <v>0</v>
      </c>
    </row>
    <row r="23" spans="1:14" x14ac:dyDescent="0.35">
      <c r="A23" s="90" t="s">
        <v>188</v>
      </c>
      <c r="B23" t="s">
        <v>212</v>
      </c>
      <c r="C23" t="s">
        <v>277</v>
      </c>
      <c r="E23" s="91">
        <v>44567.729305555556</v>
      </c>
      <c r="F23" t="b">
        <v>1</v>
      </c>
      <c r="G23" s="90" t="s">
        <v>125</v>
      </c>
      <c r="H23" s="90" t="s">
        <v>190</v>
      </c>
      <c r="I23" s="90" t="s">
        <v>278</v>
      </c>
      <c r="J23">
        <v>0</v>
      </c>
      <c r="K23" s="90" t="s">
        <v>191</v>
      </c>
      <c r="L23" t="b">
        <v>0</v>
      </c>
      <c r="M23" t="b">
        <v>0</v>
      </c>
      <c r="N23" t="b">
        <v>0</v>
      </c>
    </row>
    <row r="24" spans="1:14" x14ac:dyDescent="0.35">
      <c r="A24" s="90" t="s">
        <v>188</v>
      </c>
      <c r="B24" t="s">
        <v>213</v>
      </c>
      <c r="C24" t="s">
        <v>277</v>
      </c>
      <c r="E24" s="91">
        <v>44567.729305555556</v>
      </c>
      <c r="F24" t="b">
        <v>1</v>
      </c>
      <c r="G24" s="90" t="s">
        <v>163</v>
      </c>
      <c r="H24" s="90" t="s">
        <v>190</v>
      </c>
      <c r="I24" s="90" t="s">
        <v>278</v>
      </c>
      <c r="J24">
        <v>0</v>
      </c>
      <c r="K24" s="90" t="s">
        <v>191</v>
      </c>
      <c r="L24" t="b">
        <v>0</v>
      </c>
      <c r="M24" t="b">
        <v>0</v>
      </c>
      <c r="N24" t="b">
        <v>0</v>
      </c>
    </row>
    <row r="25" spans="1:14" x14ac:dyDescent="0.35">
      <c r="A25" s="90" t="s">
        <v>188</v>
      </c>
      <c r="B25" t="s">
        <v>214</v>
      </c>
      <c r="C25" t="s">
        <v>277</v>
      </c>
      <c r="D25">
        <v>5.28923438819597</v>
      </c>
      <c r="E25" s="91">
        <v>44567.729305555556</v>
      </c>
      <c r="F25" t="b">
        <v>1</v>
      </c>
      <c r="G25" s="90" t="s">
        <v>7</v>
      </c>
      <c r="H25" s="90" t="s">
        <v>190</v>
      </c>
      <c r="I25" s="90" t="s">
        <v>278</v>
      </c>
      <c r="J25">
        <v>0</v>
      </c>
      <c r="K25" s="90" t="s">
        <v>191</v>
      </c>
      <c r="L25" t="b">
        <v>0</v>
      </c>
      <c r="M25" t="b">
        <v>0</v>
      </c>
      <c r="N25" t="b">
        <v>0</v>
      </c>
    </row>
    <row r="26" spans="1:14" x14ac:dyDescent="0.35">
      <c r="A26" s="90" t="s">
        <v>188</v>
      </c>
      <c r="B26" t="s">
        <v>215</v>
      </c>
      <c r="C26" t="s">
        <v>277</v>
      </c>
      <c r="E26" s="91">
        <v>44567.729305555556</v>
      </c>
      <c r="F26" t="b">
        <v>1</v>
      </c>
      <c r="G26" s="90" t="s">
        <v>159</v>
      </c>
      <c r="H26" s="90" t="s">
        <v>190</v>
      </c>
      <c r="I26" s="90" t="s">
        <v>278</v>
      </c>
      <c r="J26">
        <v>0</v>
      </c>
      <c r="K26" s="90" t="s">
        <v>191</v>
      </c>
      <c r="L26" t="b">
        <v>0</v>
      </c>
      <c r="M26" t="b">
        <v>0</v>
      </c>
      <c r="N26" t="b">
        <v>0</v>
      </c>
    </row>
    <row r="27" spans="1:14" x14ac:dyDescent="0.35">
      <c r="A27" s="90" t="s">
        <v>188</v>
      </c>
      <c r="B27" t="s">
        <v>216</v>
      </c>
      <c r="C27" t="s">
        <v>277</v>
      </c>
      <c r="E27" s="91">
        <v>44567.729305555556</v>
      </c>
      <c r="F27" t="b">
        <v>1</v>
      </c>
      <c r="G27" s="90" t="s">
        <v>126</v>
      </c>
      <c r="H27" s="90" t="s">
        <v>190</v>
      </c>
      <c r="I27" s="90" t="s">
        <v>278</v>
      </c>
      <c r="J27">
        <v>0</v>
      </c>
      <c r="K27" s="90" t="s">
        <v>191</v>
      </c>
      <c r="L27" t="b">
        <v>0</v>
      </c>
      <c r="M27" t="b">
        <v>0</v>
      </c>
      <c r="N27" t="b">
        <v>0</v>
      </c>
    </row>
    <row r="28" spans="1:14" x14ac:dyDescent="0.35">
      <c r="A28" s="90" t="s">
        <v>188</v>
      </c>
      <c r="B28" t="s">
        <v>217</v>
      </c>
      <c r="C28" t="s">
        <v>277</v>
      </c>
      <c r="E28" s="91">
        <v>44567.729305555556</v>
      </c>
      <c r="F28" t="b">
        <v>1</v>
      </c>
      <c r="G28" s="90" t="s">
        <v>165</v>
      </c>
      <c r="H28" s="90" t="s">
        <v>190</v>
      </c>
      <c r="I28" s="90" t="s">
        <v>278</v>
      </c>
      <c r="J28">
        <v>0</v>
      </c>
      <c r="K28" s="90" t="s">
        <v>191</v>
      </c>
      <c r="L28" t="b">
        <v>0</v>
      </c>
      <c r="M28" t="b">
        <v>0</v>
      </c>
      <c r="N28" t="b">
        <v>0</v>
      </c>
    </row>
    <row r="29" spans="1:14" x14ac:dyDescent="0.35">
      <c r="A29" s="90" t="s">
        <v>188</v>
      </c>
      <c r="B29" t="s">
        <v>218</v>
      </c>
      <c r="C29" t="s">
        <v>277</v>
      </c>
      <c r="E29" s="91">
        <v>44567.729317129626</v>
      </c>
      <c r="F29" t="b">
        <v>1</v>
      </c>
      <c r="G29" s="90" t="s">
        <v>127</v>
      </c>
      <c r="H29" s="90" t="s">
        <v>190</v>
      </c>
      <c r="I29" s="90" t="s">
        <v>278</v>
      </c>
      <c r="J29">
        <v>0</v>
      </c>
      <c r="K29" s="90" t="s">
        <v>191</v>
      </c>
      <c r="L29" t="b">
        <v>0</v>
      </c>
      <c r="M29" t="b">
        <v>0</v>
      </c>
      <c r="N29" t="b">
        <v>0</v>
      </c>
    </row>
    <row r="30" spans="1:14" x14ac:dyDescent="0.35">
      <c r="A30" s="90" t="s">
        <v>188</v>
      </c>
      <c r="B30" t="s">
        <v>219</v>
      </c>
      <c r="C30" t="s">
        <v>277</v>
      </c>
      <c r="E30" s="91">
        <v>44567.729317129626</v>
      </c>
      <c r="F30" t="b">
        <v>1</v>
      </c>
      <c r="G30" s="90" t="s">
        <v>166</v>
      </c>
      <c r="H30" s="90" t="s">
        <v>190</v>
      </c>
      <c r="I30" s="90" t="s">
        <v>278</v>
      </c>
      <c r="J30">
        <v>0</v>
      </c>
      <c r="K30" s="90" t="s">
        <v>191</v>
      </c>
      <c r="L30" t="b">
        <v>0</v>
      </c>
      <c r="M30" t="b">
        <v>0</v>
      </c>
      <c r="N30" t="b">
        <v>0</v>
      </c>
    </row>
    <row r="31" spans="1:14" x14ac:dyDescent="0.35">
      <c r="A31" s="90" t="s">
        <v>188</v>
      </c>
      <c r="B31" t="s">
        <v>220</v>
      </c>
      <c r="C31" t="s">
        <v>277</v>
      </c>
      <c r="D31">
        <v>5.31</v>
      </c>
      <c r="E31" s="91">
        <v>44567.729317129626</v>
      </c>
      <c r="F31" t="b">
        <v>1</v>
      </c>
      <c r="G31" s="90" t="s">
        <v>8</v>
      </c>
      <c r="H31" s="90" t="s">
        <v>190</v>
      </c>
      <c r="I31" s="90" t="s">
        <v>278</v>
      </c>
      <c r="J31">
        <v>0</v>
      </c>
      <c r="K31" s="90" t="s">
        <v>191</v>
      </c>
      <c r="L31" t="b">
        <v>0</v>
      </c>
      <c r="M31" t="b">
        <v>0</v>
      </c>
      <c r="N31" t="b">
        <v>0</v>
      </c>
    </row>
    <row r="32" spans="1:14" x14ac:dyDescent="0.35">
      <c r="A32" s="90" t="s">
        <v>188</v>
      </c>
      <c r="B32" t="s">
        <v>221</v>
      </c>
      <c r="C32" t="s">
        <v>277</v>
      </c>
      <c r="E32" s="91">
        <v>44567.729317129626</v>
      </c>
      <c r="F32" t="b">
        <v>1</v>
      </c>
      <c r="G32" s="90" t="s">
        <v>161</v>
      </c>
      <c r="H32" s="90" t="s">
        <v>190</v>
      </c>
      <c r="I32" s="90" t="s">
        <v>278</v>
      </c>
      <c r="J32">
        <v>0</v>
      </c>
      <c r="K32" s="90" t="s">
        <v>191</v>
      </c>
      <c r="L32" t="b">
        <v>0</v>
      </c>
      <c r="M32" t="b">
        <v>0</v>
      </c>
      <c r="N32" t="b">
        <v>0</v>
      </c>
    </row>
    <row r="33" spans="1:14" x14ac:dyDescent="0.35">
      <c r="A33" s="90" t="s">
        <v>188</v>
      </c>
      <c r="B33" t="s">
        <v>222</v>
      </c>
      <c r="C33" t="s">
        <v>277</v>
      </c>
      <c r="D33">
        <v>2757.7020000000002</v>
      </c>
      <c r="E33" s="91">
        <v>44567.729317129626</v>
      </c>
      <c r="F33" t="b">
        <v>1</v>
      </c>
      <c r="G33" s="90" t="s">
        <v>13</v>
      </c>
      <c r="H33" s="90" t="s">
        <v>190</v>
      </c>
      <c r="I33" s="90" t="s">
        <v>278</v>
      </c>
      <c r="J33">
        <v>0</v>
      </c>
      <c r="K33" s="90" t="s">
        <v>191</v>
      </c>
      <c r="L33" t="b">
        <v>0</v>
      </c>
      <c r="M33" t="b">
        <v>0</v>
      </c>
      <c r="N33" t="b">
        <v>0</v>
      </c>
    </row>
    <row r="34" spans="1:14" x14ac:dyDescent="0.35">
      <c r="A34" s="90" t="s">
        <v>188</v>
      </c>
      <c r="B34" t="s">
        <v>223</v>
      </c>
      <c r="C34" t="s">
        <v>277</v>
      </c>
      <c r="D34">
        <v>1694</v>
      </c>
      <c r="E34" s="91">
        <v>44567.729317129626</v>
      </c>
      <c r="F34" t="b">
        <v>1</v>
      </c>
      <c r="G34" s="90" t="s">
        <v>14</v>
      </c>
      <c r="H34" s="90" t="s">
        <v>190</v>
      </c>
      <c r="I34" s="90" t="s">
        <v>278</v>
      </c>
      <c r="J34">
        <v>0</v>
      </c>
      <c r="K34" s="90" t="s">
        <v>191</v>
      </c>
      <c r="L34" t="b">
        <v>0</v>
      </c>
      <c r="M34" t="b">
        <v>0</v>
      </c>
      <c r="N34" t="b">
        <v>0</v>
      </c>
    </row>
    <row r="35" spans="1:14" x14ac:dyDescent="0.35">
      <c r="A35" s="90" t="s">
        <v>188</v>
      </c>
      <c r="B35" t="s">
        <v>224</v>
      </c>
      <c r="C35" t="s">
        <v>277</v>
      </c>
      <c r="D35">
        <v>4523.3099999999995</v>
      </c>
      <c r="E35" s="91">
        <v>44567.729317129626</v>
      </c>
      <c r="F35" t="b">
        <v>1</v>
      </c>
      <c r="G35" s="90" t="s">
        <v>15</v>
      </c>
      <c r="H35" s="90" t="s">
        <v>190</v>
      </c>
      <c r="I35" s="90" t="s">
        <v>278</v>
      </c>
      <c r="J35">
        <v>0</v>
      </c>
      <c r="K35" s="90" t="s">
        <v>191</v>
      </c>
      <c r="L35" t="b">
        <v>0</v>
      </c>
      <c r="M35" t="b">
        <v>0</v>
      </c>
      <c r="N35" t="b">
        <v>0</v>
      </c>
    </row>
    <row r="36" spans="1:14" x14ac:dyDescent="0.35">
      <c r="A36" s="90" t="s">
        <v>188</v>
      </c>
      <c r="B36" t="s">
        <v>225</v>
      </c>
      <c r="C36" t="s">
        <v>277</v>
      </c>
      <c r="D36">
        <v>1360.3000000000002</v>
      </c>
      <c r="E36" s="91">
        <v>44567.729317129626</v>
      </c>
      <c r="F36" t="b">
        <v>1</v>
      </c>
      <c r="G36" s="90" t="s">
        <v>16</v>
      </c>
      <c r="H36" s="90" t="s">
        <v>190</v>
      </c>
      <c r="I36" s="90" t="s">
        <v>278</v>
      </c>
      <c r="J36">
        <v>0</v>
      </c>
      <c r="K36" s="90" t="s">
        <v>191</v>
      </c>
      <c r="L36" t="b">
        <v>0</v>
      </c>
      <c r="M36" t="b">
        <v>0</v>
      </c>
      <c r="N36" t="b">
        <v>0</v>
      </c>
    </row>
    <row r="37" spans="1:14" x14ac:dyDescent="0.35">
      <c r="A37" s="90" t="s">
        <v>188</v>
      </c>
      <c r="B37" t="s">
        <v>226</v>
      </c>
      <c r="C37" t="s">
        <v>277</v>
      </c>
      <c r="D37">
        <v>7577.61</v>
      </c>
      <c r="E37" s="91">
        <v>44567.729317129626</v>
      </c>
      <c r="F37" t="b">
        <v>1</v>
      </c>
      <c r="G37" s="90" t="s">
        <v>17</v>
      </c>
      <c r="H37" s="90" t="s">
        <v>190</v>
      </c>
      <c r="I37" s="90" t="s">
        <v>278</v>
      </c>
      <c r="J37">
        <v>0</v>
      </c>
      <c r="K37" s="90" t="s">
        <v>191</v>
      </c>
      <c r="L37" t="b">
        <v>0</v>
      </c>
      <c r="M37" t="b">
        <v>0</v>
      </c>
      <c r="N37" t="b">
        <v>0</v>
      </c>
    </row>
    <row r="38" spans="1:14" x14ac:dyDescent="0.35">
      <c r="A38" s="90" t="s">
        <v>188</v>
      </c>
      <c r="B38" t="s">
        <v>227</v>
      </c>
      <c r="C38" t="s">
        <v>277</v>
      </c>
      <c r="D38">
        <v>23131.487499999999</v>
      </c>
      <c r="E38" s="91">
        <v>44567.729317129626</v>
      </c>
      <c r="F38" t="b">
        <v>1</v>
      </c>
      <c r="G38" s="90" t="s">
        <v>18</v>
      </c>
      <c r="H38" s="90" t="s">
        <v>190</v>
      </c>
      <c r="I38" s="90" t="s">
        <v>278</v>
      </c>
      <c r="J38">
        <v>0</v>
      </c>
      <c r="K38" s="90" t="s">
        <v>191</v>
      </c>
      <c r="L38" t="b">
        <v>0</v>
      </c>
      <c r="M38" t="b">
        <v>0</v>
      </c>
      <c r="N38" t="b">
        <v>0</v>
      </c>
    </row>
    <row r="39" spans="1:14" x14ac:dyDescent="0.35">
      <c r="A39" s="90" t="s">
        <v>188</v>
      </c>
      <c r="B39" t="s">
        <v>228</v>
      </c>
      <c r="C39" t="s">
        <v>277</v>
      </c>
      <c r="D39">
        <v>2244.9699999999998</v>
      </c>
      <c r="E39" s="91">
        <v>44567.729317129626</v>
      </c>
      <c r="F39" t="b">
        <v>1</v>
      </c>
      <c r="G39" s="90" t="s">
        <v>19</v>
      </c>
      <c r="H39" s="90" t="s">
        <v>190</v>
      </c>
      <c r="I39" s="90" t="s">
        <v>278</v>
      </c>
      <c r="J39">
        <v>0</v>
      </c>
      <c r="K39" s="90" t="s">
        <v>191</v>
      </c>
      <c r="L39" t="b">
        <v>0</v>
      </c>
      <c r="M39" t="b">
        <v>0</v>
      </c>
      <c r="N39" t="b">
        <v>0</v>
      </c>
    </row>
    <row r="40" spans="1:14" x14ac:dyDescent="0.35">
      <c r="A40" s="90" t="s">
        <v>188</v>
      </c>
      <c r="B40" t="s">
        <v>229</v>
      </c>
      <c r="C40" t="s">
        <v>277</v>
      </c>
      <c r="D40">
        <v>3330.57</v>
      </c>
      <c r="E40" s="91">
        <v>44567.729317129626</v>
      </c>
      <c r="F40" t="b">
        <v>1</v>
      </c>
      <c r="G40" s="90" t="s">
        <v>20</v>
      </c>
      <c r="H40" s="90" t="s">
        <v>190</v>
      </c>
      <c r="I40" s="90" t="s">
        <v>278</v>
      </c>
      <c r="J40">
        <v>0</v>
      </c>
      <c r="K40" s="90" t="s">
        <v>191</v>
      </c>
      <c r="L40" t="b">
        <v>0</v>
      </c>
      <c r="M40" t="b">
        <v>0</v>
      </c>
      <c r="N40" t="b">
        <v>0</v>
      </c>
    </row>
    <row r="41" spans="1:14" x14ac:dyDescent="0.35">
      <c r="A41" s="90" t="s">
        <v>188</v>
      </c>
      <c r="B41" t="s">
        <v>230</v>
      </c>
      <c r="C41" t="s">
        <v>277</v>
      </c>
      <c r="D41">
        <v>110.16</v>
      </c>
      <c r="E41" s="91">
        <v>44567.729317129626</v>
      </c>
      <c r="F41" t="b">
        <v>1</v>
      </c>
      <c r="G41" s="90" t="s">
        <v>21</v>
      </c>
      <c r="H41" s="90" t="s">
        <v>190</v>
      </c>
      <c r="I41" s="90" t="s">
        <v>278</v>
      </c>
      <c r="J41">
        <v>0</v>
      </c>
      <c r="K41" s="90" t="s">
        <v>191</v>
      </c>
      <c r="L41" t="b">
        <v>0</v>
      </c>
      <c r="M41" t="b">
        <v>0</v>
      </c>
      <c r="N41" t="b">
        <v>0</v>
      </c>
    </row>
    <row r="42" spans="1:14" x14ac:dyDescent="0.35">
      <c r="A42" s="90" t="s">
        <v>188</v>
      </c>
      <c r="B42" t="s">
        <v>231</v>
      </c>
      <c r="C42" t="s">
        <v>277</v>
      </c>
      <c r="D42">
        <v>3111.66</v>
      </c>
      <c r="E42" s="91">
        <v>44567.729317129626</v>
      </c>
      <c r="F42" t="b">
        <v>1</v>
      </c>
      <c r="G42" s="90" t="s">
        <v>22</v>
      </c>
      <c r="H42" s="90" t="s">
        <v>190</v>
      </c>
      <c r="I42" s="90" t="s">
        <v>278</v>
      </c>
      <c r="J42">
        <v>0</v>
      </c>
      <c r="K42" s="90" t="s">
        <v>191</v>
      </c>
      <c r="L42" t="b">
        <v>0</v>
      </c>
      <c r="M42" t="b">
        <v>0</v>
      </c>
      <c r="N42" t="b">
        <v>0</v>
      </c>
    </row>
    <row r="43" spans="1:14" x14ac:dyDescent="0.35">
      <c r="A43" s="90" t="s">
        <v>188</v>
      </c>
      <c r="B43" t="s">
        <v>232</v>
      </c>
      <c r="C43" t="s">
        <v>277</v>
      </c>
      <c r="D43">
        <v>8.4700000000000006</v>
      </c>
      <c r="E43" s="91">
        <v>44567.729317129626</v>
      </c>
      <c r="F43" t="b">
        <v>1</v>
      </c>
      <c r="G43" s="90" t="s">
        <v>23</v>
      </c>
      <c r="H43" s="90" t="s">
        <v>190</v>
      </c>
      <c r="I43" s="90" t="s">
        <v>278</v>
      </c>
      <c r="J43">
        <v>0</v>
      </c>
      <c r="K43" s="90" t="s">
        <v>191</v>
      </c>
      <c r="L43" t="b">
        <v>0</v>
      </c>
      <c r="M43" t="b">
        <v>0</v>
      </c>
      <c r="N43" t="b">
        <v>0</v>
      </c>
    </row>
    <row r="44" spans="1:14" x14ac:dyDescent="0.35">
      <c r="A44" s="90" t="s">
        <v>188</v>
      </c>
      <c r="B44" t="s">
        <v>233</v>
      </c>
      <c r="C44" t="s">
        <v>277</v>
      </c>
      <c r="D44">
        <v>33274.667500000003</v>
      </c>
      <c r="E44" s="91">
        <v>44567.729317129626</v>
      </c>
      <c r="F44" t="b">
        <v>1</v>
      </c>
      <c r="G44" s="90" t="s">
        <v>24</v>
      </c>
      <c r="H44" s="90" t="s">
        <v>190</v>
      </c>
      <c r="I44" s="90" t="s">
        <v>278</v>
      </c>
      <c r="J44">
        <v>0</v>
      </c>
      <c r="K44" s="90" t="s">
        <v>191</v>
      </c>
      <c r="L44" t="b">
        <v>0</v>
      </c>
      <c r="M44" t="b">
        <v>0</v>
      </c>
      <c r="N44" t="b">
        <v>0</v>
      </c>
    </row>
    <row r="45" spans="1:14" x14ac:dyDescent="0.35">
      <c r="A45" s="90" t="s">
        <v>188</v>
      </c>
      <c r="B45" t="s">
        <v>234</v>
      </c>
      <c r="C45" t="s">
        <v>277</v>
      </c>
      <c r="D45">
        <v>3263.92</v>
      </c>
      <c r="E45" s="91">
        <v>44567.729317129626</v>
      </c>
      <c r="F45" t="b">
        <v>1</v>
      </c>
      <c r="G45" s="90" t="s">
        <v>25</v>
      </c>
      <c r="H45" s="90" t="s">
        <v>190</v>
      </c>
      <c r="I45" s="90" t="s">
        <v>278</v>
      </c>
      <c r="J45">
        <v>0</v>
      </c>
      <c r="K45" s="90" t="s">
        <v>191</v>
      </c>
      <c r="L45" t="b">
        <v>0</v>
      </c>
      <c r="M45" t="b">
        <v>0</v>
      </c>
      <c r="N45" t="b">
        <v>0</v>
      </c>
    </row>
    <row r="46" spans="1:14" x14ac:dyDescent="0.35">
      <c r="A46" s="90" t="s">
        <v>188</v>
      </c>
      <c r="B46" t="s">
        <v>235</v>
      </c>
      <c r="C46" t="s">
        <v>277</v>
      </c>
      <c r="D46">
        <v>6603.07</v>
      </c>
      <c r="E46" s="91">
        <v>44567.729317129626</v>
      </c>
      <c r="F46" t="b">
        <v>1</v>
      </c>
      <c r="G46" s="90" t="s">
        <v>26</v>
      </c>
      <c r="H46" s="90" t="s">
        <v>190</v>
      </c>
      <c r="I46" s="90" t="s">
        <v>278</v>
      </c>
      <c r="J46">
        <v>0</v>
      </c>
      <c r="K46" s="90" t="s">
        <v>191</v>
      </c>
      <c r="L46" t="b">
        <v>0</v>
      </c>
      <c r="M46" t="b">
        <v>0</v>
      </c>
      <c r="N46" t="b">
        <v>0</v>
      </c>
    </row>
    <row r="47" spans="1:14" x14ac:dyDescent="0.35">
      <c r="A47" s="90" t="s">
        <v>188</v>
      </c>
      <c r="B47" t="s">
        <v>236</v>
      </c>
      <c r="C47" t="s">
        <v>277</v>
      </c>
      <c r="D47">
        <v>1040.99</v>
      </c>
      <c r="E47" s="91">
        <v>44567.729317129626</v>
      </c>
      <c r="F47" t="b">
        <v>1</v>
      </c>
      <c r="G47" s="90" t="s">
        <v>27</v>
      </c>
      <c r="H47" s="90" t="s">
        <v>190</v>
      </c>
      <c r="I47" s="90" t="s">
        <v>278</v>
      </c>
      <c r="J47">
        <v>0</v>
      </c>
      <c r="K47" s="90" t="s">
        <v>191</v>
      </c>
      <c r="L47" t="b">
        <v>0</v>
      </c>
      <c r="M47" t="b">
        <v>0</v>
      </c>
      <c r="N47" t="b">
        <v>0</v>
      </c>
    </row>
    <row r="48" spans="1:14" x14ac:dyDescent="0.35">
      <c r="A48" s="90" t="s">
        <v>188</v>
      </c>
      <c r="B48" t="s">
        <v>237</v>
      </c>
      <c r="C48" t="s">
        <v>277</v>
      </c>
      <c r="D48">
        <v>4253.96</v>
      </c>
      <c r="E48" s="91">
        <v>44567.729317129626</v>
      </c>
      <c r="F48" t="b">
        <v>1</v>
      </c>
      <c r="G48" s="90" t="s">
        <v>28</v>
      </c>
      <c r="H48" s="90" t="s">
        <v>190</v>
      </c>
      <c r="I48" s="90" t="s">
        <v>278</v>
      </c>
      <c r="J48">
        <v>0</v>
      </c>
      <c r="K48" s="90" t="s">
        <v>191</v>
      </c>
      <c r="L48" t="b">
        <v>0</v>
      </c>
      <c r="M48" t="b">
        <v>0</v>
      </c>
      <c r="N48" t="b">
        <v>0</v>
      </c>
    </row>
    <row r="49" spans="1:14" x14ac:dyDescent="0.35">
      <c r="A49" s="90" t="s">
        <v>188</v>
      </c>
      <c r="B49" t="s">
        <v>258</v>
      </c>
      <c r="C49" t="s">
        <v>277</v>
      </c>
      <c r="D49">
        <v>352.74</v>
      </c>
      <c r="E49" s="91">
        <v>44567.729317129626</v>
      </c>
      <c r="F49" t="b">
        <v>1</v>
      </c>
      <c r="G49" s="90" t="s">
        <v>29</v>
      </c>
      <c r="H49" s="90" t="s">
        <v>190</v>
      </c>
      <c r="I49" s="90" t="s">
        <v>278</v>
      </c>
      <c r="J49">
        <v>0</v>
      </c>
      <c r="K49" s="90" t="s">
        <v>191</v>
      </c>
      <c r="L49" t="b">
        <v>0</v>
      </c>
      <c r="M49" t="b">
        <v>0</v>
      </c>
      <c r="N49" t="b">
        <v>0</v>
      </c>
    </row>
    <row r="50" spans="1:14" x14ac:dyDescent="0.35">
      <c r="A50" s="90" t="s">
        <v>188</v>
      </c>
      <c r="B50" t="s">
        <v>238</v>
      </c>
      <c r="C50" t="s">
        <v>277</v>
      </c>
      <c r="D50">
        <v>8243.9500000000007</v>
      </c>
      <c r="E50" s="91">
        <v>44567.729317129626</v>
      </c>
      <c r="F50" t="b">
        <v>1</v>
      </c>
      <c r="G50" s="90" t="s">
        <v>30</v>
      </c>
      <c r="H50" s="90" t="s">
        <v>190</v>
      </c>
      <c r="I50" s="90" t="s">
        <v>278</v>
      </c>
      <c r="J50">
        <v>0</v>
      </c>
      <c r="K50" s="90" t="s">
        <v>191</v>
      </c>
      <c r="L50" t="b">
        <v>0</v>
      </c>
      <c r="M50" t="b">
        <v>0</v>
      </c>
      <c r="N50" t="b">
        <v>0</v>
      </c>
    </row>
    <row r="51" spans="1:14" x14ac:dyDescent="0.35">
      <c r="A51" s="90" t="s">
        <v>188</v>
      </c>
      <c r="B51" t="s">
        <v>239</v>
      </c>
      <c r="C51" t="s">
        <v>277</v>
      </c>
      <c r="D51">
        <v>3443.76</v>
      </c>
      <c r="E51" s="91">
        <v>44567.729317129626</v>
      </c>
      <c r="F51" t="b">
        <v>1</v>
      </c>
      <c r="G51" s="90" t="s">
        <v>31</v>
      </c>
      <c r="H51" s="90" t="s">
        <v>190</v>
      </c>
      <c r="I51" s="90" t="s">
        <v>278</v>
      </c>
      <c r="J51">
        <v>0</v>
      </c>
      <c r="K51" s="90" t="s">
        <v>191</v>
      </c>
      <c r="L51" t="b">
        <v>0</v>
      </c>
      <c r="M51" t="b">
        <v>0</v>
      </c>
      <c r="N51" t="b">
        <v>0</v>
      </c>
    </row>
    <row r="52" spans="1:14" x14ac:dyDescent="0.35">
      <c r="A52" s="90" t="s">
        <v>188</v>
      </c>
      <c r="B52" t="s">
        <v>240</v>
      </c>
      <c r="C52" t="s">
        <v>277</v>
      </c>
      <c r="D52">
        <v>408.65</v>
      </c>
      <c r="E52" s="91">
        <v>44567.729317129626</v>
      </c>
      <c r="F52" t="b">
        <v>1</v>
      </c>
      <c r="G52" s="90" t="s">
        <v>32</v>
      </c>
      <c r="H52" s="90" t="s">
        <v>190</v>
      </c>
      <c r="I52" s="90" t="s">
        <v>278</v>
      </c>
      <c r="J52">
        <v>0</v>
      </c>
      <c r="K52" s="90" t="s">
        <v>191</v>
      </c>
      <c r="L52" t="b">
        <v>0</v>
      </c>
      <c r="M52" t="b">
        <v>0</v>
      </c>
      <c r="N52" t="b">
        <v>0</v>
      </c>
    </row>
    <row r="53" spans="1:14" x14ac:dyDescent="0.35">
      <c r="A53" s="90" t="s">
        <v>188</v>
      </c>
      <c r="B53" t="s">
        <v>241</v>
      </c>
      <c r="C53" t="s">
        <v>277</v>
      </c>
      <c r="D53">
        <v>2312.86</v>
      </c>
      <c r="E53" s="91">
        <v>44567.729317129626</v>
      </c>
      <c r="F53" t="b">
        <v>1</v>
      </c>
      <c r="G53" s="90" t="s">
        <v>33</v>
      </c>
      <c r="H53" s="90" t="s">
        <v>190</v>
      </c>
      <c r="I53" s="90" t="s">
        <v>278</v>
      </c>
      <c r="J53">
        <v>0</v>
      </c>
      <c r="K53" s="90" t="s">
        <v>191</v>
      </c>
      <c r="L53" t="b">
        <v>0</v>
      </c>
      <c r="M53" t="b">
        <v>0</v>
      </c>
      <c r="N53" t="b">
        <v>0</v>
      </c>
    </row>
    <row r="54" spans="1:14" x14ac:dyDescent="0.35">
      <c r="A54" s="90" t="s">
        <v>188</v>
      </c>
      <c r="B54" t="s">
        <v>242</v>
      </c>
      <c r="C54" t="s">
        <v>277</v>
      </c>
      <c r="D54">
        <v>161.41</v>
      </c>
      <c r="E54" s="91">
        <v>44567.729317129626</v>
      </c>
      <c r="F54" t="b">
        <v>1</v>
      </c>
      <c r="G54" s="90" t="s">
        <v>34</v>
      </c>
      <c r="H54" s="90" t="s">
        <v>190</v>
      </c>
      <c r="I54" s="90" t="s">
        <v>278</v>
      </c>
      <c r="J54">
        <v>0</v>
      </c>
      <c r="K54" s="90" t="s">
        <v>191</v>
      </c>
      <c r="L54" t="b">
        <v>0</v>
      </c>
      <c r="M54" t="b">
        <v>0</v>
      </c>
      <c r="N54" t="b">
        <v>0</v>
      </c>
    </row>
    <row r="55" spans="1:14" x14ac:dyDescent="0.35">
      <c r="A55" s="90" t="s">
        <v>188</v>
      </c>
      <c r="B55" t="s">
        <v>243</v>
      </c>
      <c r="C55" t="s">
        <v>277</v>
      </c>
      <c r="D55">
        <v>58411.4375</v>
      </c>
      <c r="E55" s="91">
        <v>44567.729317129626</v>
      </c>
      <c r="F55" t="b">
        <v>1</v>
      </c>
      <c r="G55" s="90" t="s">
        <v>35</v>
      </c>
      <c r="H55" s="90" t="s">
        <v>190</v>
      </c>
      <c r="I55" s="90" t="s">
        <v>278</v>
      </c>
      <c r="J55">
        <v>0</v>
      </c>
      <c r="K55" s="90" t="s">
        <v>191</v>
      </c>
      <c r="L55" t="b">
        <v>0</v>
      </c>
      <c r="M55" t="b">
        <v>0</v>
      </c>
      <c r="N55" t="b">
        <v>0</v>
      </c>
    </row>
    <row r="56" spans="1:14" x14ac:dyDescent="0.35">
      <c r="A56" s="90" t="s">
        <v>188</v>
      </c>
      <c r="B56" t="s">
        <v>244</v>
      </c>
      <c r="C56" t="s">
        <v>277</v>
      </c>
      <c r="D56">
        <v>4.92</v>
      </c>
      <c r="E56" s="91">
        <v>44567.729317129626</v>
      </c>
      <c r="F56" t="b">
        <v>1</v>
      </c>
      <c r="G56" s="90" t="s">
        <v>9</v>
      </c>
      <c r="H56" s="90" t="s">
        <v>190</v>
      </c>
      <c r="I56" s="90" t="s">
        <v>278</v>
      </c>
      <c r="J56">
        <v>0</v>
      </c>
      <c r="K56" s="90" t="s">
        <v>191</v>
      </c>
      <c r="L56" t="b">
        <v>0</v>
      </c>
      <c r="M56" t="b">
        <v>0</v>
      </c>
      <c r="N56" t="b">
        <v>0</v>
      </c>
    </row>
    <row r="57" spans="1:14" x14ac:dyDescent="0.35">
      <c r="A57" s="90" t="s">
        <v>188</v>
      </c>
      <c r="B57" t="s">
        <v>259</v>
      </c>
      <c r="C57" t="s">
        <v>277</v>
      </c>
      <c r="E57" s="91">
        <v>44567.729317129626</v>
      </c>
      <c r="F57" t="b">
        <v>1</v>
      </c>
      <c r="G57" s="90" t="s">
        <v>155</v>
      </c>
      <c r="H57" s="90" t="s">
        <v>190</v>
      </c>
      <c r="I57" s="90" t="s">
        <v>278</v>
      </c>
      <c r="J57">
        <v>0</v>
      </c>
      <c r="K57" s="90" t="s">
        <v>191</v>
      </c>
      <c r="L57" t="b">
        <v>0</v>
      </c>
      <c r="M57" t="b">
        <v>0</v>
      </c>
      <c r="N57" t="b">
        <v>0</v>
      </c>
    </row>
    <row r="58" spans="1:14" x14ac:dyDescent="0.35">
      <c r="A58" s="90" t="s">
        <v>188</v>
      </c>
      <c r="B58" t="s">
        <v>260</v>
      </c>
      <c r="C58" t="s">
        <v>277</v>
      </c>
      <c r="D58">
        <v>5.52</v>
      </c>
      <c r="E58" s="91">
        <v>44567.729317129626</v>
      </c>
      <c r="F58" t="b">
        <v>1</v>
      </c>
      <c r="G58" s="90" t="s">
        <v>10</v>
      </c>
      <c r="H58" s="90" t="s">
        <v>190</v>
      </c>
      <c r="I58" s="90" t="s">
        <v>278</v>
      </c>
      <c r="J58">
        <v>0</v>
      </c>
      <c r="K58" s="90" t="s">
        <v>191</v>
      </c>
      <c r="L58" t="b">
        <v>0</v>
      </c>
      <c r="M58" t="b">
        <v>0</v>
      </c>
      <c r="N58" t="b">
        <v>0</v>
      </c>
    </row>
    <row r="59" spans="1:14" x14ac:dyDescent="0.35">
      <c r="A59" s="90" t="s">
        <v>188</v>
      </c>
      <c r="B59" t="s">
        <v>261</v>
      </c>
      <c r="C59" t="s">
        <v>277</v>
      </c>
      <c r="E59" s="91">
        <v>44567.729317129626</v>
      </c>
      <c r="F59" t="b">
        <v>1</v>
      </c>
      <c r="G59" s="90" t="s">
        <v>156</v>
      </c>
      <c r="H59" s="90" t="s">
        <v>190</v>
      </c>
      <c r="I59" s="90" t="s">
        <v>278</v>
      </c>
      <c r="J59">
        <v>0</v>
      </c>
      <c r="K59" s="90" t="s">
        <v>191</v>
      </c>
      <c r="L59" t="b">
        <v>0</v>
      </c>
      <c r="M59" t="b">
        <v>0</v>
      </c>
      <c r="N59" t="b">
        <v>0</v>
      </c>
    </row>
    <row r="60" spans="1:14" x14ac:dyDescent="0.35">
      <c r="A60" s="90" t="s">
        <v>188</v>
      </c>
      <c r="B60" t="s">
        <v>262</v>
      </c>
      <c r="C60" t="s">
        <v>277</v>
      </c>
      <c r="D60">
        <v>6.24</v>
      </c>
      <c r="E60" s="91">
        <v>44567.729317129626</v>
      </c>
      <c r="F60" t="b">
        <v>1</v>
      </c>
      <c r="G60" s="90" t="s">
        <v>11</v>
      </c>
      <c r="H60" s="90" t="s">
        <v>190</v>
      </c>
      <c r="I60" s="90" t="s">
        <v>278</v>
      </c>
      <c r="J60">
        <v>0</v>
      </c>
      <c r="K60" s="90" t="s">
        <v>191</v>
      </c>
      <c r="L60" t="b">
        <v>0</v>
      </c>
      <c r="M60" t="b">
        <v>0</v>
      </c>
      <c r="N60" t="b">
        <v>0</v>
      </c>
    </row>
    <row r="61" spans="1:14" x14ac:dyDescent="0.35">
      <c r="A61" s="90" t="s">
        <v>188</v>
      </c>
      <c r="B61" t="s">
        <v>263</v>
      </c>
      <c r="C61" t="s">
        <v>277</v>
      </c>
      <c r="E61" s="91">
        <v>44567.729317129626</v>
      </c>
      <c r="F61" t="b">
        <v>1</v>
      </c>
      <c r="G61" s="90" t="s">
        <v>154</v>
      </c>
      <c r="H61" s="90" t="s">
        <v>190</v>
      </c>
      <c r="I61" s="90" t="s">
        <v>278</v>
      </c>
      <c r="J61">
        <v>0</v>
      </c>
      <c r="K61" s="90" t="s">
        <v>191</v>
      </c>
      <c r="L61" t="b">
        <v>0</v>
      </c>
      <c r="M61" t="b">
        <v>0</v>
      </c>
      <c r="N61" t="b">
        <v>0</v>
      </c>
    </row>
    <row r="62" spans="1:14" x14ac:dyDescent="0.35">
      <c r="A62" s="90" t="s">
        <v>188</v>
      </c>
      <c r="B62" t="s">
        <v>264</v>
      </c>
      <c r="C62" t="s">
        <v>277</v>
      </c>
      <c r="D62">
        <v>6.36</v>
      </c>
      <c r="E62" s="91">
        <v>44567.729317129626</v>
      </c>
      <c r="F62" t="b">
        <v>1</v>
      </c>
      <c r="G62" s="90" t="s">
        <v>12</v>
      </c>
      <c r="H62" s="90" t="s">
        <v>190</v>
      </c>
      <c r="I62" s="90" t="s">
        <v>278</v>
      </c>
      <c r="J62">
        <v>0</v>
      </c>
      <c r="K62" s="90" t="s">
        <v>191</v>
      </c>
      <c r="L62" t="b">
        <v>0</v>
      </c>
      <c r="M62" t="b">
        <v>0</v>
      </c>
      <c r="N62" t="b">
        <v>0</v>
      </c>
    </row>
    <row r="63" spans="1:14" x14ac:dyDescent="0.35">
      <c r="A63" s="90" t="s">
        <v>188</v>
      </c>
      <c r="B63" t="s">
        <v>265</v>
      </c>
      <c r="C63" t="s">
        <v>277</v>
      </c>
      <c r="E63" s="91">
        <v>44567.729317129626</v>
      </c>
      <c r="F63" t="b">
        <v>1</v>
      </c>
      <c r="G63" s="90" t="s">
        <v>157</v>
      </c>
      <c r="H63" s="90" t="s">
        <v>190</v>
      </c>
      <c r="I63" s="90" t="s">
        <v>278</v>
      </c>
      <c r="J63">
        <v>0</v>
      </c>
      <c r="K63" s="90" t="s">
        <v>191</v>
      </c>
      <c r="L63" t="b">
        <v>0</v>
      </c>
      <c r="M63" t="b">
        <v>0</v>
      </c>
      <c r="N63" t="b">
        <v>0</v>
      </c>
    </row>
    <row r="64" spans="1:14" x14ac:dyDescent="0.35">
      <c r="A64" s="90" t="s">
        <v>188</v>
      </c>
      <c r="B64" t="s">
        <v>266</v>
      </c>
      <c r="C64" t="s">
        <v>279</v>
      </c>
      <c r="D64">
        <v>3457.317464008273</v>
      </c>
      <c r="E64" s="91">
        <v>44567.729317129626</v>
      </c>
      <c r="F64" t="b">
        <v>1</v>
      </c>
      <c r="G64" s="90" t="s">
        <v>245</v>
      </c>
      <c r="H64" s="90" t="s">
        <v>267</v>
      </c>
      <c r="I64" s="90" t="s">
        <v>278</v>
      </c>
      <c r="J64">
        <v>0</v>
      </c>
      <c r="K64" s="90" t="s">
        <v>191</v>
      </c>
      <c r="L64" t="b">
        <v>0</v>
      </c>
      <c r="M64" t="b">
        <v>0</v>
      </c>
      <c r="N64" t="b">
        <v>0</v>
      </c>
    </row>
    <row r="65" spans="1:14" x14ac:dyDescent="0.35">
      <c r="A65" s="90" t="s">
        <v>188</v>
      </c>
      <c r="B65" t="s">
        <v>268</v>
      </c>
      <c r="C65" t="s">
        <v>279</v>
      </c>
      <c r="D65">
        <v>2657.0280359917274</v>
      </c>
      <c r="E65" s="91">
        <v>44567.729317129626</v>
      </c>
      <c r="F65" t="b">
        <v>1</v>
      </c>
      <c r="G65" s="90" t="s">
        <v>246</v>
      </c>
      <c r="H65" s="90" t="s">
        <v>267</v>
      </c>
      <c r="I65" s="90" t="s">
        <v>278</v>
      </c>
      <c r="J65">
        <v>0</v>
      </c>
      <c r="K65" s="90" t="s">
        <v>191</v>
      </c>
      <c r="L65" t="b">
        <v>0</v>
      </c>
      <c r="M65" t="b">
        <v>0</v>
      </c>
      <c r="N65" t="b">
        <v>0</v>
      </c>
    </row>
    <row r="66" spans="1:14" x14ac:dyDescent="0.35">
      <c r="A66" s="90" t="s">
        <v>188</v>
      </c>
      <c r="B66" t="s">
        <v>269</v>
      </c>
      <c r="C66" t="s">
        <v>279</v>
      </c>
      <c r="D66">
        <v>30733.954310414865</v>
      </c>
      <c r="E66" s="91">
        <v>44567.729317129626</v>
      </c>
      <c r="F66" t="b">
        <v>1</v>
      </c>
      <c r="G66" s="90" t="s">
        <v>252</v>
      </c>
      <c r="H66" s="90" t="s">
        <v>267</v>
      </c>
      <c r="I66" s="90" t="s">
        <v>278</v>
      </c>
      <c r="J66">
        <v>0</v>
      </c>
      <c r="K66" s="90" t="s">
        <v>191</v>
      </c>
      <c r="L66" t="b">
        <v>0</v>
      </c>
      <c r="M66" t="b">
        <v>0</v>
      </c>
      <c r="N66" t="b">
        <v>0</v>
      </c>
    </row>
    <row r="67" spans="1:14" x14ac:dyDescent="0.35">
      <c r="A67" s="90" t="s">
        <v>188</v>
      </c>
      <c r="B67" t="s">
        <v>270</v>
      </c>
      <c r="C67" t="s">
        <v>279</v>
      </c>
      <c r="D67">
        <v>17940.689972974</v>
      </c>
      <c r="E67" s="91">
        <v>44567.729317129626</v>
      </c>
      <c r="F67" t="b">
        <v>1</v>
      </c>
      <c r="G67" s="90" t="s">
        <v>253</v>
      </c>
      <c r="H67" s="90" t="s">
        <v>267</v>
      </c>
      <c r="I67" s="90" t="s">
        <v>278</v>
      </c>
      <c r="J67">
        <v>0</v>
      </c>
      <c r="K67" s="90" t="s">
        <v>191</v>
      </c>
      <c r="L67" t="b">
        <v>0</v>
      </c>
      <c r="M67" t="b">
        <v>0</v>
      </c>
      <c r="N67" t="b">
        <v>0</v>
      </c>
    </row>
    <row r="68" spans="1:14" x14ac:dyDescent="0.35">
      <c r="A68" s="90" t="s">
        <v>188</v>
      </c>
      <c r="B68" t="s">
        <v>271</v>
      </c>
      <c r="C68" t="s">
        <v>279</v>
      </c>
      <c r="D68">
        <v>12793.264337440865</v>
      </c>
      <c r="E68" s="91">
        <v>44567.729317129626</v>
      </c>
      <c r="F68" t="b">
        <v>1</v>
      </c>
      <c r="G68" s="90" t="s">
        <v>254</v>
      </c>
      <c r="H68" s="90" t="s">
        <v>267</v>
      </c>
      <c r="I68" s="90" t="s">
        <v>278</v>
      </c>
      <c r="J68">
        <v>0</v>
      </c>
      <c r="K68" s="90" t="s">
        <v>191</v>
      </c>
      <c r="L68" t="b">
        <v>0</v>
      </c>
      <c r="M68" t="b">
        <v>0</v>
      </c>
      <c r="N68" t="b">
        <v>0</v>
      </c>
    </row>
    <row r="69" spans="1:14" x14ac:dyDescent="0.35">
      <c r="A69" s="90" t="s">
        <v>188</v>
      </c>
      <c r="B69" t="s">
        <v>272</v>
      </c>
      <c r="C69" t="s">
        <v>279</v>
      </c>
      <c r="D69">
        <v>4358.3605202462541</v>
      </c>
      <c r="E69" s="91">
        <v>44567.729317129626</v>
      </c>
      <c r="F69" t="b">
        <v>1</v>
      </c>
      <c r="G69" s="90" t="s">
        <v>255</v>
      </c>
      <c r="H69" s="90" t="s">
        <v>267</v>
      </c>
      <c r="I69" s="90" t="s">
        <v>278</v>
      </c>
      <c r="J69">
        <v>0</v>
      </c>
      <c r="K69" s="90" t="s">
        <v>191</v>
      </c>
      <c r="L69" t="b">
        <v>0</v>
      </c>
      <c r="M69" t="b">
        <v>0</v>
      </c>
      <c r="N69" t="b">
        <v>0</v>
      </c>
    </row>
    <row r="70" spans="1:14" x14ac:dyDescent="0.35">
      <c r="A70" s="90" t="s">
        <v>188</v>
      </c>
      <c r="B70" t="s">
        <v>273</v>
      </c>
      <c r="C70" t="s">
        <v>279</v>
      </c>
      <c r="D70">
        <v>14.47016933888805</v>
      </c>
      <c r="E70" s="91">
        <v>44567.729317129626</v>
      </c>
      <c r="F70" t="b">
        <v>1</v>
      </c>
      <c r="G70" s="90" t="s">
        <v>256</v>
      </c>
      <c r="H70" s="90" t="s">
        <v>267</v>
      </c>
      <c r="I70" s="90" t="s">
        <v>278</v>
      </c>
      <c r="J70">
        <v>0</v>
      </c>
      <c r="K70" s="90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2022-01-06T20:37:08Z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