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"/>
    </mc:Choice>
  </mc:AlternateContent>
  <xr:revisionPtr revIDLastSave="0" documentId="13_ncr:1_{3BCDB514-977D-472A-BF41-1E00B0EFF684}" xr6:coauthVersionLast="47" xr6:coauthVersionMax="47" xr10:uidLastSave="{00000000-0000-0000-0000-000000000000}"/>
  <bookViews>
    <workbookView xWindow="-120" yWindow="48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32" i="1" l="1"/>
  <c r="AT32" i="1"/>
  <c r="AS32" i="1"/>
  <c r="AR32" i="1"/>
  <c r="AQ32" i="1"/>
  <c r="AK32" i="1"/>
  <c r="AJ32" i="1"/>
  <c r="BU8" i="1"/>
  <c r="BT8" i="1"/>
  <c r="BS8" i="1"/>
  <c r="BR8" i="1"/>
  <c r="BQ8" i="1"/>
  <c r="BP8" i="1"/>
  <c r="BO8" i="1"/>
  <c r="BN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P8" i="1"/>
  <c r="AO8" i="1"/>
  <c r="AN8" i="1"/>
  <c r="AM8" i="1"/>
  <c r="AL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AH43" i="12"/>
  <c r="AF43" i="12"/>
  <c r="W43" i="12"/>
  <c r="BC19" i="12"/>
  <c r="AV19" i="12"/>
  <c r="AS19" i="12"/>
  <c r="AC19" i="12"/>
  <c r="F19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D19" i="12"/>
  <c r="X19" i="12"/>
  <c r="AU19" i="12"/>
  <c r="V43" i="12"/>
  <c r="G7" i="12"/>
  <c r="S7" i="12"/>
  <c r="U19" i="12"/>
  <c r="AX19" i="12"/>
  <c r="BB19" i="12"/>
  <c r="AE43" i="12"/>
  <c r="E19" i="12"/>
  <c r="L7" i="12"/>
  <c r="P7" i="12"/>
  <c r="AA19" i="12"/>
  <c r="AR19" i="12"/>
  <c r="AZ19" i="12"/>
  <c r="AG43" i="12"/>
  <c r="C19" i="12"/>
  <c r="AT19" i="12"/>
  <c r="BD19" i="12"/>
  <c r="B19" i="12"/>
  <c r="T19" i="12"/>
  <c r="AW19" i="12"/>
  <c r="AD43" i="12"/>
  <c r="AI19" i="12"/>
  <c r="AQ19" i="12"/>
  <c r="AL19" i="12"/>
  <c r="AY19" i="12"/>
  <c r="BA19" i="12"/>
  <c r="AK19" i="12"/>
  <c r="AM19" i="12"/>
  <c r="AP19" i="12"/>
  <c r="AO19" i="12"/>
  <c r="AJ19" i="12"/>
  <c r="AB19" i="12"/>
  <c r="AN19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<sst xmlns="http://schemas.openxmlformats.org/spreadsheetml/2006/main" count="815" uniqueCount="286">
  <si>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</si>
  <si>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</si>
  <si>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</si>
  <si>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</si>
  <si>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</si>
  <si>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</si>
  <si>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</si>
  <si>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</si>
  <si>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</si>
  <si>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</si>
  <si>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</si>
  <si>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</si>
  <si>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</si>
  <si>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</si>
  <si>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</si>
  <si>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</si>
  <si>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</si>
  <si>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</si>
  <si>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</si>
  <si>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</si>
  <si>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</si>
  <si>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</si>
  <si>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</si>
  <si>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</si>
  <si>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</si>
  <si>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</si>
  <si>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</si>
  <si>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</si>
  <si>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</si>
  <si>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</si>
  <si>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</si>
  <si>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</si>
  <si>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</si>
  <si>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</si>
  <si>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</si>
  <si>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</si>
  <si>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</si>
  <si>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</si>
  <si>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</si>
  <si>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</si>
  <si>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</si>
  <si>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</si>
  <si>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</si>
  <si>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</si>
  <si>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</si>
  <si>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</si>
  <si>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</si>
  <si>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</si>
  <si>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</si>
  <si>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</si>
  <si>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</si>
  <si>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</si>
  <si>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</si>
  <si>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</si>
  <si>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</si>
  <si>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</si>
  <si>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</si>
  <si>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</si>
  <si>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</si>
  <si>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</si>
  <si>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</si>
  <si>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</si>
  <si>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</si>
  <si>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</si>
  <si>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</si>
  <si>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</si>
  <si>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</si>
  <si>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</si>
  <si>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</si>
  <si>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</si>
  <si>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</si>
  <si>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</si>
  <si>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</si>
  <si>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</si>
  <si>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</si>
  <si>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</si>
  <si>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</si>
  <si>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</si>
  <si>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</si>
  <si>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</si>
  <si>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</si>
  <si>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</si>
  <si>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</si>
  <si>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</si>
  <si>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</si>
  <si>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</si>
  <si>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</si>
  <si>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</si>
  <si>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</si>
  <si>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</si>
  <si>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</si>
  <si>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</si>
  <si>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</si>
  <si>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</si>
  <si>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</si>
  <si>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</si>
  <si>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</si>
  <si>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</si>
  <si>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</si>
  <si>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</si>
  <si>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</si>
  <si>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</si>
  <si>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</si>
  <si>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</si>
  <si>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</si>
  <si>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</si>
  <si>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</si>
  <si>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</si>
  <si>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</si>
  <si>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</si>
  <si>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</si>
  <si>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</si>
  <si>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</si>
  <si>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</si>
  <si>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</si>
  <si>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</si>
  <si>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</si>
  <si>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</si>
  <si>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</si>
  <si>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</si>
  <si>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</si>
  <si>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</si>
  <si>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</si>
  <si>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</si>
  <si>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</si>
  <si>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</si>
  <si>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</si>
  <si>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</si>
  <si>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</si>
  <si>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</si>
  <si>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</si>
  <si>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</si>
  <si>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</si>
  <si>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</si>
  <si>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</si>
  <si>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</si>
  <si>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</si>
  <si>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</si>
  <si>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</si>
  <si>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</si>
  <si>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</si>
  <si>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</si>
  <si>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</si>
  <si>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</si>
  <si>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</si>
  <si>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</si>
  <si>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</si>
  <si>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</si>
  <si>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</si>
  <si>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</si>
  <si>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</si>
  <si>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</si>
  <si>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</si>
  <si>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</si>
  <si>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</si>
  <si>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</si>
  <si>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</si>
  <si>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</si>
  <si>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</si>
  <si>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</si>
  <si>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</si>
  <si>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</si>
  <si>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</si>
  <si>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</si>
  <si>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</si>
  <si>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</si>
  <si>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</si>
  <si>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</si>
  <si>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</si>
  <si>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</si>
  <si>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</si>
  <si>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</si>
  <si>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</si>
  <si>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</si>
  <si>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</si>
  <si>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</si>
  <si>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</si>
  <si>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</si>
  <si>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</si>
  <si>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</si>
  <si>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</si>
  <si>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</si>
  <si>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</si>
  <si>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</si>
  <si>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</si>
  <si>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</si>
  <si>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</si>
  <si>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</si>
  <si>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</si>
  <si>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</si>
  <si>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</si>
  <si>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</si>
  <si>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</si>
  <si>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</si>
  <si>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</si>
  <si>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</si>
  <si>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</si>
  <si>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</si>
  <si>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</si>
  <si>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</si>
  <si>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</si>
  <si>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</si>
  <si>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</si>
  <si>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</si>
  <si>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</si>
  <si>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</si>
  <si>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</si>
  <si>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</si>
  <si>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</si>
  <si>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</si>
  <si>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</si>
  <si>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</si>
  <si>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</si>
  <si>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</si>
  <si>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</si>
  <si>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</si>
  <si>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</si>
  <si>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</si>
  <si>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</si>
  <si>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</si>
  <si>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</si>
  <si>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</si>
  <si>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</si>
  <si>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</si>
  <si>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</si>
  <si>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</si>
  <si>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</si>
  <si>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</si>
  <si>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</si>
  <si>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</si>
  <si>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</si>
  <si>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</si>
  <si>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</si>
  <si>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</si>
  <si>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</si>
  <si>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</si>
  <si>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</si>
  <si>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</si>
  <si>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</si>
  <si>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</si>
  <si>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</si>
  <si>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</si>
  <si>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</si>
  <si>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a plazo</t>
  </si>
  <si>
    <t>Depósitos y captaciones a plazo</t>
  </si>
  <si>
    <t>Depósitos menor a 1 año</t>
  </si>
  <si>
    <t>Depósitos mayor a 1 año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</si>
  <si>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</si>
  <si>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</si>
  <si>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</si>
  <si>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</si>
  <si>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</si>
  <si>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</si>
  <si>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</si>
  <si>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</si>
  <si>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</si>
  <si>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</si>
  <si>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</si>
  <si>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</si>
  <si>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</si>
  <si>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</si>
  <si>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</si>
  <si>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</si>
  <si>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</si>
  <si>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</si>
  <si>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</si>
  <si>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</si>
  <si>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</si>
  <si>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</si>
  <si>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</si>
  <si>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A1:A204</t>
  </si>
  <si>
    <t>2022</t>
  </si>
  <si>
    <t>A1:A180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</si>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</sst>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19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9" fontId="0" fillId="0" borderId="0" xfId="142" applyFont="1"/>
    <xf numFmtId="170" fontId="0" fillId="0" borderId="0" xfId="0" applyNumberFormat="1" applyAlignment="1">
      <alignment horizontal="center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original'!$O$8:$O$2040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original'!$K$8:$K$2040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original'!$M$8:$M$2040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original'!$I$8:$I$2040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original'!$G$8:$G$2040</c:f>
              <c:numCache>
                <c:formatCode>0.0</c:formatCode>
                <c:ptCount val="2033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5.6125284516249794</c:v>
                </c:pt>
                <c:pt idx="180">
                  <c:v>5.0724995002681625</c:v>
                </c:pt>
                <c:pt idx="181">
                  <c:v>4.4992806774344709</c:v>
                </c:pt>
                <c:pt idx="182">
                  <c:v>4.8865678729468556</c:v>
                </c:pt>
                <c:pt idx="183">
                  <c:v>4.1432612181462618</c:v>
                </c:pt>
                <c:pt idx="184">
                  <c:v>3.604784142202794</c:v>
                </c:pt>
                <c:pt idx="185">
                  <c:v>2.4193619952791603</c:v>
                </c:pt>
                <c:pt idx="186">
                  <c:v>1.6997922248186086</c:v>
                </c:pt>
                <c:pt idx="187">
                  <c:v>2.1822402562719572</c:v>
                </c:pt>
                <c:pt idx="188">
                  <c:v>1.2730977995078194</c:v>
                </c:pt>
                <c:pt idx="189">
                  <c:v>1.4732527349000744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2.9816954703298353</c:v>
                </c:pt>
                <c:pt idx="180">
                  <c:v>3.2501230149616434</c:v>
                </c:pt>
                <c:pt idx="181">
                  <c:v>3.0981008969227704</c:v>
                </c:pt>
                <c:pt idx="182">
                  <c:v>2.402983542535607</c:v>
                </c:pt>
                <c:pt idx="183">
                  <c:v>3.143578906563028</c:v>
                </c:pt>
                <c:pt idx="184">
                  <c:v>2.7547192576157653</c:v>
                </c:pt>
                <c:pt idx="185">
                  <c:v>2.6415726395196462</c:v>
                </c:pt>
                <c:pt idx="186">
                  <c:v>1.8957071067290159</c:v>
                </c:pt>
                <c:pt idx="187">
                  <c:v>1.0030267906733989</c:v>
                </c:pt>
                <c:pt idx="188">
                  <c:v>0.524538193450519</c:v>
                </c:pt>
                <c:pt idx="189">
                  <c:v>-0.16931890167197555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1.9484316496909175</c:v>
                </c:pt>
                <c:pt idx="183">
                  <c:v>2.6635651811963985</c:v>
                </c:pt>
                <c:pt idx="184">
                  <c:v>3.1369115362346935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2.6125333690698902</c:v>
                </c:pt>
                <c:pt idx="189">
                  <c:v>2.4545343323360638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-5.1751979904864596E-3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-1.3992492368080471E-2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0.33832511372723417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1.0262568976537458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1.3572180796865352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-0.86783412050341924</c:v>
                </c:pt>
                <c:pt idx="181">
                  <c:v>-1.0311926835665495</c:v>
                </c:pt>
                <c:pt idx="182">
                  <c:v>-1.6932403617747087</c:v>
                </c:pt>
                <c:pt idx="183">
                  <c:v>-2.1991701224426476</c:v>
                </c:pt>
                <c:pt idx="184">
                  <c:v>-1.9628179751867181</c:v>
                </c:pt>
                <c:pt idx="185">
                  <c:v>-1.5968107682952077</c:v>
                </c:pt>
                <c:pt idx="186">
                  <c:v>-1.6818636229490005</c:v>
                </c:pt>
                <c:pt idx="187">
                  <c:v>-2.1456739745310567</c:v>
                </c:pt>
                <c:pt idx="188">
                  <c:v>-2.0465090541704734</c:v>
                </c:pt>
                <c:pt idx="189">
                  <c:v>-1.8322980346607967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1'!$BC$20:$BC$493</c:f>
              <c:numCache>
                <c:formatCode>0.0</c:formatCode>
                <c:ptCount val="474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0.2101343982010733</c:v>
                </c:pt>
                <c:pt idx="180">
                  <c:v>9.745257747551872E-2</c:v>
                </c:pt>
                <c:pt idx="181">
                  <c:v>3.6404193613466217E-2</c:v>
                </c:pt>
                <c:pt idx="182">
                  <c:v>-1.1936860163092766E-2</c:v>
                </c:pt>
                <c:pt idx="183">
                  <c:v>-7.737166674942203E-2</c:v>
                </c:pt>
                <c:pt idx="184">
                  <c:v>-0.14151804364929702</c:v>
                </c:pt>
                <c:pt idx="185">
                  <c:v>-0.15980681856880999</c:v>
                </c:pt>
                <c:pt idx="186">
                  <c:v>-0.19663367256948913</c:v>
                </c:pt>
                <c:pt idx="187">
                  <c:v>-0.22698581385702327</c:v>
                </c:pt>
                <c:pt idx="188">
                  <c:v>-0.21267484365559622</c:v>
                </c:pt>
                <c:pt idx="189">
                  <c:v>-0.20623267896100872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13.245780756988964</c:v>
                </c:pt>
                <c:pt idx="180">
                  <c:v>11.8939098962298</c:v>
                </c:pt>
                <c:pt idx="181">
                  <c:v>11.390968995089182</c:v>
                </c:pt>
                <c:pt idx="182">
                  <c:v>10.2131979848957</c:v>
                </c:pt>
                <c:pt idx="183">
                  <c:v>10.343026310567112</c:v>
                </c:pt>
                <c:pt idx="184">
                  <c:v>9.8152013600627583</c:v>
                </c:pt>
                <c:pt idx="185">
                  <c:v>9.3954612084325078</c:v>
                </c:pt>
                <c:pt idx="186">
                  <c:v>7.0226030015041658</c:v>
                </c:pt>
                <c:pt idx="187">
                  <c:v>5.5343334520869121</c:v>
                </c:pt>
                <c:pt idx="188">
                  <c:v>4.3719050600651883</c:v>
                </c:pt>
                <c:pt idx="189">
                  <c:v>3.6119501577875037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16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5.0371907538455032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-11.120879508421382</c:v>
                </c:pt>
                <c:pt idx="188">
                  <c:v>-11.997735362717652</c:v>
                </c:pt>
                <c:pt idx="189">
                  <c:v>-12.272614520064376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3.8332269242299954</c:v>
                </c:pt>
                <c:pt idx="181">
                  <c:v>3.2903103708277275</c:v>
                </c:pt>
                <c:pt idx="182">
                  <c:v>3.6020568192439772</c:v>
                </c:pt>
                <c:pt idx="183">
                  <c:v>3.8205817637083412</c:v>
                </c:pt>
                <c:pt idx="184">
                  <c:v>3.0758245483210156</c:v>
                </c:pt>
                <c:pt idx="185">
                  <c:v>1.6639752703410098</c:v>
                </c:pt>
                <c:pt idx="186">
                  <c:v>0.73426554802212074</c:v>
                </c:pt>
                <c:pt idx="187">
                  <c:v>1.0463056071788013</c:v>
                </c:pt>
                <c:pt idx="188">
                  <c:v>0.37376788406355277</c:v>
                </c:pt>
                <c:pt idx="189">
                  <c:v>-0.3450564659976566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0.16837682834137249</c:v>
                </c:pt>
                <c:pt idx="180">
                  <c:v>0.14395625613445903</c:v>
                </c:pt>
                <c:pt idx="181">
                  <c:v>0.12931890419859896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9.6785410036694289E-2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1'!$AD$3</c:f>
              <c:strCache>
                <c:ptCount val="1"/>
                <c:pt idx="0">
                  <c:v>Depósitos a plazo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1'!$AD$20:$AD$493</c:f>
              <c:numCache>
                <c:formatCode>0.0</c:formatCode>
                <c:ptCount val="474"/>
                <c:pt idx="23">
                  <c:v>10.330517768605372</c:v>
                </c:pt>
                <c:pt idx="24">
                  <c:v>8.6910876168937854</c:v>
                </c:pt>
                <c:pt idx="25">
                  <c:v>6.073984380550062</c:v>
                </c:pt>
                <c:pt idx="26">
                  <c:v>4.1443507060087992</c:v>
                </c:pt>
                <c:pt idx="27">
                  <c:v>3.2478590081291667</c:v>
                </c:pt>
                <c:pt idx="28">
                  <c:v>2.7046683517856471</c:v>
                </c:pt>
                <c:pt idx="29">
                  <c:v>2.6677789453927887</c:v>
                </c:pt>
                <c:pt idx="30">
                  <c:v>2.2846788820048247</c:v>
                </c:pt>
                <c:pt idx="31">
                  <c:v>0.30246241123969575</c:v>
                </c:pt>
                <c:pt idx="32">
                  <c:v>-3.5122486749975415</c:v>
                </c:pt>
                <c:pt idx="33">
                  <c:v>-6.7124262881451511</c:v>
                </c:pt>
                <c:pt idx="34">
                  <c:v>-7.320774690050059</c:v>
                </c:pt>
                <c:pt idx="35">
                  <c:v>-6.7046420886479403</c:v>
                </c:pt>
                <c:pt idx="36">
                  <c:v>-5.4114072454690731</c:v>
                </c:pt>
                <c:pt idx="37">
                  <c:v>-3.690049081655066</c:v>
                </c:pt>
                <c:pt idx="38">
                  <c:v>-2.8763875609335661</c:v>
                </c:pt>
                <c:pt idx="39">
                  <c:v>-1.827213995810403</c:v>
                </c:pt>
                <c:pt idx="40">
                  <c:v>-1.8364014055930011</c:v>
                </c:pt>
                <c:pt idx="41">
                  <c:v>-3.0104476378322911</c:v>
                </c:pt>
                <c:pt idx="42">
                  <c:v>-3.2208832570435226</c:v>
                </c:pt>
                <c:pt idx="43">
                  <c:v>-2.2423013667437433</c:v>
                </c:pt>
                <c:pt idx="44">
                  <c:v>-0.27564469710283657</c:v>
                </c:pt>
                <c:pt idx="45">
                  <c:v>2.0917055080946652</c:v>
                </c:pt>
                <c:pt idx="46">
                  <c:v>2.7474143079332713</c:v>
                </c:pt>
                <c:pt idx="47">
                  <c:v>2.8237945121964119</c:v>
                </c:pt>
                <c:pt idx="48">
                  <c:v>2.8494852517885443</c:v>
                </c:pt>
                <c:pt idx="49">
                  <c:v>3.298466282329227</c:v>
                </c:pt>
                <c:pt idx="50">
                  <c:v>4.431788768531022</c:v>
                </c:pt>
                <c:pt idx="51">
                  <c:v>5.2615322785833598</c:v>
                </c:pt>
                <c:pt idx="52">
                  <c:v>7.0005861156089644</c:v>
                </c:pt>
                <c:pt idx="53">
                  <c:v>9.3525888936838033</c:v>
                </c:pt>
                <c:pt idx="54">
                  <c:v>12.529661580410217</c:v>
                </c:pt>
                <c:pt idx="55">
                  <c:v>14.886576439276944</c:v>
                </c:pt>
                <c:pt idx="56">
                  <c:v>15.462371309769326</c:v>
                </c:pt>
                <c:pt idx="57">
                  <c:v>15.655547983815227</c:v>
                </c:pt>
                <c:pt idx="58">
                  <c:v>16.060193112591282</c:v>
                </c:pt>
                <c:pt idx="59">
                  <c:v>15.374505972608837</c:v>
                </c:pt>
                <c:pt idx="60">
                  <c:v>14.732270694041478</c:v>
                </c:pt>
                <c:pt idx="61">
                  <c:v>14.662831087558109</c:v>
                </c:pt>
                <c:pt idx="62">
                  <c:v>14.800943666502517</c:v>
                </c:pt>
                <c:pt idx="63">
                  <c:v>15.187940186411586</c:v>
                </c:pt>
                <c:pt idx="64">
                  <c:v>15.700346984979737</c:v>
                </c:pt>
                <c:pt idx="65">
                  <c:v>15.4134938102709</c:v>
                </c:pt>
                <c:pt idx="66">
                  <c:v>13.104438070135073</c:v>
                </c:pt>
                <c:pt idx="67">
                  <c:v>11.429878277415542</c:v>
                </c:pt>
                <c:pt idx="68">
                  <c:v>10.412592614514388</c:v>
                </c:pt>
                <c:pt idx="69">
                  <c:v>8.9012038010772319</c:v>
                </c:pt>
                <c:pt idx="70">
                  <c:v>6.9716565679082478</c:v>
                </c:pt>
                <c:pt idx="71">
                  <c:v>6.8126978419351625</c:v>
                </c:pt>
                <c:pt idx="72">
                  <c:v>7.554413970613628</c:v>
                </c:pt>
                <c:pt idx="73">
                  <c:v>7.6288379196696248</c:v>
                </c:pt>
                <c:pt idx="74">
                  <c:v>6.4950558429052343</c:v>
                </c:pt>
                <c:pt idx="75">
                  <c:v>5.3231387370460892</c:v>
                </c:pt>
                <c:pt idx="76">
                  <c:v>4.9892942881768887</c:v>
                </c:pt>
                <c:pt idx="77">
                  <c:v>4.697330739061516</c:v>
                </c:pt>
                <c:pt idx="78">
                  <c:v>5.0690632033949496</c:v>
                </c:pt>
                <c:pt idx="79">
                  <c:v>4.688508769259359</c:v>
                </c:pt>
                <c:pt idx="80">
                  <c:v>4.3733815626954211</c:v>
                </c:pt>
                <c:pt idx="81">
                  <c:v>4.6835771455273951</c:v>
                </c:pt>
                <c:pt idx="82">
                  <c:v>5.0201128844410325</c:v>
                </c:pt>
                <c:pt idx="83">
                  <c:v>5.4243646119079107</c:v>
                </c:pt>
                <c:pt idx="84">
                  <c:v>5.331428418865519</c:v>
                </c:pt>
                <c:pt idx="85">
                  <c:v>4.4483247436758893</c:v>
                </c:pt>
                <c:pt idx="86">
                  <c:v>3.0186609864887117</c:v>
                </c:pt>
                <c:pt idx="87">
                  <c:v>0.96173819159461371</c:v>
                </c:pt>
                <c:pt idx="88">
                  <c:v>-0.58435358467846954</c:v>
                </c:pt>
                <c:pt idx="89">
                  <c:v>-0.22632537750050716</c:v>
                </c:pt>
                <c:pt idx="90">
                  <c:v>-0.22654758418029558</c:v>
                </c:pt>
                <c:pt idx="91">
                  <c:v>-0.493998649144892</c:v>
                </c:pt>
                <c:pt idx="92">
                  <c:v>0.13177956938150726</c:v>
                </c:pt>
                <c:pt idx="93">
                  <c:v>1.2188072253953686</c:v>
                </c:pt>
                <c:pt idx="94">
                  <c:v>1.9554341191755438</c:v>
                </c:pt>
                <c:pt idx="95">
                  <c:v>1.3222772937690661</c:v>
                </c:pt>
                <c:pt idx="96">
                  <c:v>0.38458285298364664</c:v>
                </c:pt>
                <c:pt idx="97">
                  <c:v>0.50029438955755423</c:v>
                </c:pt>
                <c:pt idx="98">
                  <c:v>2.1194326276237505</c:v>
                </c:pt>
                <c:pt idx="99">
                  <c:v>3.4499835656421314</c:v>
                </c:pt>
                <c:pt idx="100">
                  <c:v>3.8284612249143208</c:v>
                </c:pt>
                <c:pt idx="101">
                  <c:v>4.1217928943860702</c:v>
                </c:pt>
                <c:pt idx="102">
                  <c:v>4.7333166667093103</c:v>
                </c:pt>
                <c:pt idx="103">
                  <c:v>5.4105609440877718</c:v>
                </c:pt>
                <c:pt idx="104">
                  <c:v>5.7061809719197418</c:v>
                </c:pt>
                <c:pt idx="105">
                  <c:v>4.7013178225493233</c:v>
                </c:pt>
                <c:pt idx="106">
                  <c:v>3.9726829429446093</c:v>
                </c:pt>
                <c:pt idx="107">
                  <c:v>4.5020234567840225</c:v>
                </c:pt>
                <c:pt idx="108">
                  <c:v>5.2445007667263859</c:v>
                </c:pt>
                <c:pt idx="109">
                  <c:v>5.7567160204010426</c:v>
                </c:pt>
                <c:pt idx="110">
                  <c:v>5.0098482194275649</c:v>
                </c:pt>
                <c:pt idx="111">
                  <c:v>4.5314289419611828</c:v>
                </c:pt>
                <c:pt idx="112">
                  <c:v>4.899717893512153</c:v>
                </c:pt>
                <c:pt idx="113">
                  <c:v>3.8446922980388512</c:v>
                </c:pt>
                <c:pt idx="114">
                  <c:v>2.6564007410477548</c:v>
                </c:pt>
                <c:pt idx="115">
                  <c:v>2.7146080140915272</c:v>
                </c:pt>
                <c:pt idx="116">
                  <c:v>2.6651673833679541</c:v>
                </c:pt>
                <c:pt idx="117">
                  <c:v>2.2146178870252116</c:v>
                </c:pt>
                <c:pt idx="118">
                  <c:v>1.6809101713545249</c:v>
                </c:pt>
                <c:pt idx="119">
                  <c:v>9.6058263067764965E-2</c:v>
                </c:pt>
                <c:pt idx="120">
                  <c:v>-1.340780789045763</c:v>
                </c:pt>
                <c:pt idx="121">
                  <c:v>-1.1403425505550782</c:v>
                </c:pt>
                <c:pt idx="122">
                  <c:v>-2.2461690347192365</c:v>
                </c:pt>
                <c:pt idx="123">
                  <c:v>-1.3761294659671433</c:v>
                </c:pt>
                <c:pt idx="124">
                  <c:v>-1.5029997090808791</c:v>
                </c:pt>
                <c:pt idx="125">
                  <c:v>-0.88865062184670907</c:v>
                </c:pt>
                <c:pt idx="126">
                  <c:v>-0.39681656605523669</c:v>
                </c:pt>
                <c:pt idx="127">
                  <c:v>3.3615671621218354E-2</c:v>
                </c:pt>
                <c:pt idx="128">
                  <c:v>-0.75494805606014426</c:v>
                </c:pt>
                <c:pt idx="129">
                  <c:v>-0.21258649246776881</c:v>
                </c:pt>
                <c:pt idx="130">
                  <c:v>0.43027316861501952</c:v>
                </c:pt>
                <c:pt idx="131">
                  <c:v>1.7301540171040248</c:v>
                </c:pt>
                <c:pt idx="132">
                  <c:v>1.8607498661225734</c:v>
                </c:pt>
                <c:pt idx="133">
                  <c:v>1.1951437229615165</c:v>
                </c:pt>
                <c:pt idx="134">
                  <c:v>3.1205099295849279</c:v>
                </c:pt>
                <c:pt idx="135">
                  <c:v>2.9736889774529791</c:v>
                </c:pt>
                <c:pt idx="136">
                  <c:v>3.6181399951097291</c:v>
                </c:pt>
                <c:pt idx="137">
                  <c:v>2.8595618338977333</c:v>
                </c:pt>
                <c:pt idx="138">
                  <c:v>2.6569693199803162</c:v>
                </c:pt>
                <c:pt idx="139">
                  <c:v>2.0698460438338686</c:v>
                </c:pt>
                <c:pt idx="140">
                  <c:v>1.6498153987945232</c:v>
                </c:pt>
                <c:pt idx="141">
                  <c:v>2.2373115922131994</c:v>
                </c:pt>
                <c:pt idx="142">
                  <c:v>2.6434912341859684</c:v>
                </c:pt>
                <c:pt idx="143">
                  <c:v>1.9068469990041419</c:v>
                </c:pt>
                <c:pt idx="144">
                  <c:v>1.8106762823452913</c:v>
                </c:pt>
                <c:pt idx="145">
                  <c:v>1.7436024760728139</c:v>
                </c:pt>
                <c:pt idx="146">
                  <c:v>1.324877349161375</c:v>
                </c:pt>
                <c:pt idx="147">
                  <c:v>1.1840391592806407</c:v>
                </c:pt>
                <c:pt idx="148">
                  <c:v>0.28878264675446641</c:v>
                </c:pt>
                <c:pt idx="149">
                  <c:v>0.15694058432730595</c:v>
                </c:pt>
                <c:pt idx="150">
                  <c:v>0.18264180749434453</c:v>
                </c:pt>
                <c:pt idx="151">
                  <c:v>-2.1646728765098107E-2</c:v>
                </c:pt>
                <c:pt idx="152">
                  <c:v>0.62822453572559733</c:v>
                </c:pt>
                <c:pt idx="153">
                  <c:v>0.92873556843647609</c:v>
                </c:pt>
                <c:pt idx="154">
                  <c:v>0.90692780821802887</c:v>
                </c:pt>
                <c:pt idx="155">
                  <c:v>0.95196831151832684</c:v>
                </c:pt>
                <c:pt idx="156">
                  <c:v>1.7728049375605059</c:v>
                </c:pt>
                <c:pt idx="157">
                  <c:v>3.0588843229785381</c:v>
                </c:pt>
                <c:pt idx="158">
                  <c:v>3.3474146347324085</c:v>
                </c:pt>
                <c:pt idx="159">
                  <c:v>1.240460699477046</c:v>
                </c:pt>
                <c:pt idx="160">
                  <c:v>-0.3070712125022812</c:v>
                </c:pt>
                <c:pt idx="161">
                  <c:v>-2.0148316646038174</c:v>
                </c:pt>
                <c:pt idx="162">
                  <c:v>-4.3651982683179602</c:v>
                </c:pt>
                <c:pt idx="163">
                  <c:v>-6.3256913920594311</c:v>
                </c:pt>
                <c:pt idx="164">
                  <c:v>-7.599981044458068</c:v>
                </c:pt>
                <c:pt idx="165">
                  <c:v>-8.9568173112817764</c:v>
                </c:pt>
                <c:pt idx="166">
                  <c:v>-9.5436214545694931</c:v>
                </c:pt>
                <c:pt idx="167">
                  <c:v>-9.759749272772936</c:v>
                </c:pt>
                <c:pt idx="168">
                  <c:v>-10.134126523864042</c:v>
                </c:pt>
                <c:pt idx="169">
                  <c:v>-12.020542583727488</c:v>
                </c:pt>
                <c:pt idx="170">
                  <c:v>-12.689699509514334</c:v>
                </c:pt>
                <c:pt idx="171">
                  <c:v>-11.305483698533127</c:v>
                </c:pt>
                <c:pt idx="172">
                  <c:v>-10.518949639024257</c:v>
                </c:pt>
                <c:pt idx="173">
                  <c:v>-9.1824960898522932</c:v>
                </c:pt>
                <c:pt idx="174">
                  <c:v>-6.9444360544776256</c:v>
                </c:pt>
                <c:pt idx="175">
                  <c:v>-5.1356906684201569</c:v>
                </c:pt>
                <c:pt idx="176">
                  <c:v>-3.7142879081905882</c:v>
                </c:pt>
                <c:pt idx="177">
                  <c:v>-3.6412318865740412</c:v>
                </c:pt>
                <c:pt idx="178">
                  <c:v>-3.7682473051013394</c:v>
                </c:pt>
                <c:pt idx="179">
                  <c:v>-2.9877477184722157</c:v>
                </c:pt>
                <c:pt idx="180">
                  <c:v>-1.9060567305217639</c:v>
                </c:pt>
                <c:pt idx="181">
                  <c:v>-7.3895958427857678E-2</c:v>
                </c:pt>
                <c:pt idx="182">
                  <c:v>1.3602411722368317</c:v>
                </c:pt>
                <c:pt idx="183">
                  <c:v>3.5897006119453874</c:v>
                </c:pt>
                <c:pt idx="184">
                  <c:v>5.871372631326409</c:v>
                </c:pt>
                <c:pt idx="185">
                  <c:v>7.5298763391679611</c:v>
                </c:pt>
                <c:pt idx="186">
                  <c:v>8.555978897466991</c:v>
                </c:pt>
                <c:pt idx="187">
                  <c:v>9.2873672695477101</c:v>
                </c:pt>
                <c:pt idx="188">
                  <c:v>9.6768739816021281</c:v>
                </c:pt>
                <c:pt idx="189">
                  <c:v>11.28000364330504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5"/>
          <c:order val="6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1.3123721305188885</c:v>
                </c:pt>
                <c:pt idx="180">
                  <c:v>1.2649377621191611</c:v>
                </c:pt>
                <c:pt idx="181">
                  <c:v>0.91222179300374151</c:v>
                </c:pt>
                <c:pt idx="182">
                  <c:v>0.55395210113579951</c:v>
                </c:pt>
                <c:pt idx="183">
                  <c:v>3.9323129476027785</c:v>
                </c:pt>
                <c:pt idx="184">
                  <c:v>4.0869046631890225</c:v>
                </c:pt>
                <c:pt idx="185">
                  <c:v>3.7258233443120514</c:v>
                </c:pt>
                <c:pt idx="186">
                  <c:v>3.8468571905341835</c:v>
                </c:pt>
                <c:pt idx="187">
                  <c:v>3.8058948151785419</c:v>
                </c:pt>
                <c:pt idx="188">
                  <c:v>3.5066863843463114</c:v>
                </c:pt>
                <c:pt idx="189">
                  <c:v>3.3913364716858654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7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9.3007448745378269</c:v>
                </c:pt>
                <c:pt idx="180">
                  <c:v>8.5288759635742792</c:v>
                </c:pt>
                <c:pt idx="181">
                  <c:v>7.5218618645126876</c:v>
                </c:pt>
                <c:pt idx="182">
                  <c:v>8.2335442401386842</c:v>
                </c:pt>
                <c:pt idx="183">
                  <c:v>6.9772231715282942</c:v>
                </c:pt>
                <c:pt idx="184">
                  <c:v>6.065409529203265</c:v>
                </c:pt>
                <c:pt idx="185">
                  <c:v>4.060183969487241</c:v>
                </c:pt>
                <c:pt idx="186">
                  <c:v>2.8684894354545065</c:v>
                </c:pt>
                <c:pt idx="187">
                  <c:v>3.7065953678502979</c:v>
                </c:pt>
                <c:pt idx="188">
                  <c:v>2.1536251016889878</c:v>
                </c:pt>
                <c:pt idx="189">
                  <c:v>2.5121986353130268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  <c:max val="28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1361893593088099"/>
          <c:h val="0.1706098648046352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14.27070011230451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8.24554767315216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10.808039865881526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10.734298537063069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16.193795372955535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0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original'!$J$8:$J$2040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original'!$L$8:$L$2040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original'!$P$8:$P$2040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original'!$N$8:$N$2040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original'!$H$8:$H$2040</c:f>
              <c:numCache>
                <c:formatCode>0.0</c:formatCode>
                <c:ptCount val="2033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  <c:max val="3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3577534116646623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original'!$X$8:$X$2040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original'!$T$8:$T$2040</c:f>
              <c:numCache>
                <c:formatCode>0.0</c:formatCode>
                <c:ptCount val="2033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original'!$V$8:$V$2040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original'!$R$8:$R$2040</c:f>
              <c:numCache>
                <c:formatCode>0.0</c:formatCode>
                <c:ptCount val="2033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original'!$AB$8:$AB$2040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original'!$AD$8:$AD$2040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original'!$Z$8:$Z$2040</c:f>
              <c:numCache>
                <c:formatCode>0.0</c:formatCode>
                <c:ptCount val="2033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original'!$AF$8:$AF$2040</c:f>
              <c:numCache>
                <c:formatCode>0.0</c:formatCode>
                <c:ptCount val="2033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original'!$BO$8:$BO$2040</c:f>
              <c:numCache>
                <c:formatCode>0.0</c:formatCode>
                <c:ptCount val="2033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original'!$BN$8:$BN$2040</c:f>
              <c:numCache>
                <c:formatCode>0.0</c:formatCode>
                <c:ptCount val="2033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original'!$BQ$8:$BQ$2040</c:f>
              <c:numCache>
                <c:formatCode>0.0</c:formatCode>
                <c:ptCount val="2033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original'!$BP$8:$BP$2040</c:f>
              <c:numCache>
                <c:formatCode>0.0</c:formatCode>
                <c:ptCount val="2033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original'!$Q$8:$Q$2040</c:f>
              <c:numCache>
                <c:formatCode>0.0</c:formatCode>
                <c:ptCount val="2033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original'!$W$8:$W$2040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original'!$S$8:$S$2040</c:f>
              <c:numCache>
                <c:formatCode>0.0</c:formatCode>
                <c:ptCount val="2033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original'!$U$8:$U$2040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original'!$BS$8:$BS$2040</c:f>
              <c:numCache>
                <c:formatCode>0.0</c:formatCode>
                <c:ptCount val="2033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original'!$BR$8:$BR$2040</c:f>
              <c:numCache>
                <c:formatCode>0.0</c:formatCode>
                <c:ptCount val="2033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original'!$BU$8:$BU$2040</c:f>
              <c:numCache>
                <c:formatCode>0.0</c:formatCode>
                <c:ptCount val="2033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original'!$BT$8:$BT$2040</c:f>
              <c:numCache>
                <c:formatCode>0.0</c:formatCode>
                <c:ptCount val="2033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4.91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9.3007448745378269</c:v>
                </c:pt>
                <c:pt idx="192">
                  <c:v>8.5288759635742792</c:v>
                </c:pt>
                <c:pt idx="193">
                  <c:v>7.5218618645126876</c:v>
                </c:pt>
                <c:pt idx="194">
                  <c:v>8.2335442401386842</c:v>
                </c:pt>
                <c:pt idx="195">
                  <c:v>6.9772231715282942</c:v>
                </c:pt>
                <c:pt idx="196">
                  <c:v>6.065409529203265</c:v>
                </c:pt>
                <c:pt idx="197">
                  <c:v>4.060183969487241</c:v>
                </c:pt>
                <c:pt idx="198">
                  <c:v>2.8684894354545065</c:v>
                </c:pt>
                <c:pt idx="199">
                  <c:v>3.7065953678502979</c:v>
                </c:pt>
                <c:pt idx="200">
                  <c:v>2.1536251016889878</c:v>
                </c:pt>
                <c:pt idx="201">
                  <c:v>2.5121986353130268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13.245780756988964</c:v>
                </c:pt>
                <c:pt idx="192">
                  <c:v>11.8939098962298</c:v>
                </c:pt>
                <c:pt idx="193">
                  <c:v>11.390968995089182</c:v>
                </c:pt>
                <c:pt idx="194">
                  <c:v>10.2131979848957</c:v>
                </c:pt>
                <c:pt idx="195">
                  <c:v>10.343026310567112</c:v>
                </c:pt>
                <c:pt idx="196">
                  <c:v>9.8152013600627583</c:v>
                </c:pt>
                <c:pt idx="197">
                  <c:v>9.3954612084325078</c:v>
                </c:pt>
                <c:pt idx="198">
                  <c:v>7.0226030015041658</c:v>
                </c:pt>
                <c:pt idx="199">
                  <c:v>5.5343334520869121</c:v>
                </c:pt>
                <c:pt idx="200">
                  <c:v>4.3719050600651883</c:v>
                </c:pt>
                <c:pt idx="201">
                  <c:v>3.6119501577875037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11.794934569901699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-24.261077069612469</c:v>
                </c:pt>
                <c:pt idx="200">
                  <c:v>-26.624812772317355</c:v>
                </c:pt>
                <c:pt idx="201">
                  <c:v>-27.707717651585369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original'!$Y$8:$Y$2040</c:f>
              <c:numCache>
                <c:formatCode>0.0</c:formatCode>
                <c:ptCount val="2033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original'!$AC$8:$AC$2040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original'!$AA$8:$AA$2040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8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</c:numCache>
            </c:numRef>
          </c:cat>
          <c:val>
            <c:numRef>
              <c:f>'Base original'!$AE$8:$AE$2040</c:f>
              <c:numCache>
                <c:formatCode>0.0</c:formatCode>
                <c:ptCount val="2033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10.808039865881526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1.3855000885356645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8.24554767315216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-0.80402496916831012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16.193795372955535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-6.0006508863441184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14.27070011230451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0.71360637975901398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-0.60589031161389428</c:v>
                </c:pt>
                <c:pt idx="180">
                  <c:v>-1.5759061788510834E-2</c:v>
                </c:pt>
                <c:pt idx="181">
                  <c:v>8.0423475942179197E-3</c:v>
                </c:pt>
                <c:pt idx="182">
                  <c:v>-0.3709280714844172</c:v>
                </c:pt>
                <c:pt idx="183">
                  <c:v>-5.2508728339574562</c:v>
                </c:pt>
                <c:pt idx="184">
                  <c:v>-6.0974406047332304</c:v>
                </c:pt>
                <c:pt idx="185">
                  <c:v>-5.9202807629985461</c:v>
                </c:pt>
                <c:pt idx="186">
                  <c:v>-5.9010680190283562</c:v>
                </c:pt>
                <c:pt idx="187">
                  <c:v>-5.9239022580147793</c:v>
                </c:pt>
                <c:pt idx="188">
                  <c:v>-5.4773442005416459</c:v>
                </c:pt>
                <c:pt idx="189">
                  <c:v>-5.7713971628787579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0.99595030952170183</c:v>
                </c:pt>
                <c:pt idx="180">
                  <c:v>0.40586811741082762</c:v>
                </c:pt>
                <c:pt idx="181">
                  <c:v>-0.50638370307148983</c:v>
                </c:pt>
                <c:pt idx="182">
                  <c:v>-0.64231213941243603</c:v>
                </c:pt>
                <c:pt idx="183">
                  <c:v>-1.5350462481961835</c:v>
                </c:pt>
                <c:pt idx="184">
                  <c:v>-1.5658746237899541</c:v>
                </c:pt>
                <c:pt idx="185">
                  <c:v>-1.8664272118251075</c:v>
                </c:pt>
                <c:pt idx="186">
                  <c:v>-2.1283695116105057</c:v>
                </c:pt>
                <c:pt idx="187">
                  <c:v>-1.7499432179172114</c:v>
                </c:pt>
                <c:pt idx="188">
                  <c:v>-2.4212948006499047</c:v>
                </c:pt>
                <c:pt idx="189">
                  <c:v>-2.6132287093536681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11.794934569901699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-24.261077069612469</c:v>
                </c:pt>
                <c:pt idx="188">
                  <c:v>-26.624812772317355</c:v>
                </c:pt>
                <c:pt idx="189">
                  <c:v>-27.707717651585369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4866"/>
          <c:min val="44136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7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0"/>
        <c:minorUnit val="0.6000000000000006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265579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797064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790714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0.53271</cdr:x>
      <cdr:y>0.10425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 cstate="print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323975" cy="25717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W212"/>
  <sheetViews>
    <sheetView showGridLines="0" tabSelected="1" zoomScale="85" zoomScaleNormal="85" workbookViewId="0">
      <pane xSplit="1" ySplit="7" topLeftCell="B195" activePane="bottomRight" state="frozen"/>
      <selection pane="topRight" activeCell="B1" sqref="B1"/>
      <selection pane="bottomLeft" activeCell="A8" sqref="A8"/>
      <selection pane="bottomRight" activeCell="A210" sqref="A210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</cols>
  <sheetData>
    <row r="1" spans="1:73" ht="33" customHeight="1" x14ac:dyDescent="0.35">
      <c r="B1" s="83" t="s">
        <v>126</v>
      </c>
      <c r="C1" s="83"/>
      <c r="D1" s="83"/>
      <c r="E1" s="83"/>
      <c r="F1" s="83"/>
      <c r="G1" s="84" t="s">
        <v>127</v>
      </c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5"/>
      <c r="AF1" s="86"/>
      <c r="AG1" s="79" t="s">
        <v>128</v>
      </c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44"/>
      <c r="BN1" s="83" t="s">
        <v>143</v>
      </c>
      <c r="BO1" s="83"/>
      <c r="BP1" s="83"/>
      <c r="BQ1" s="83"/>
      <c r="BR1" s="83"/>
      <c r="BS1" s="83"/>
      <c r="BT1" s="83"/>
      <c r="BU1" s="83"/>
    </row>
    <row r="2" spans="1:73" s="3" customFormat="1" ht="18.75" customHeight="1" x14ac:dyDescent="0.25">
      <c r="A2" s="2"/>
      <c r="B2" s="80" t="s">
        <v>44</v>
      </c>
      <c r="C2" s="80"/>
      <c r="D2" s="80"/>
      <c r="E2" s="80"/>
      <c r="F2" s="80"/>
      <c r="G2" s="87" t="s">
        <v>89</v>
      </c>
      <c r="H2" s="88"/>
      <c r="I2" s="80"/>
      <c r="J2" s="80"/>
      <c r="K2" s="80"/>
      <c r="L2" s="80"/>
      <c r="M2" s="80"/>
      <c r="N2" s="80"/>
      <c r="O2" s="80"/>
      <c r="P2" s="80"/>
      <c r="Q2" s="82" t="s">
        <v>134</v>
      </c>
      <c r="R2" s="80"/>
      <c r="S2" s="80"/>
      <c r="T2" s="80"/>
      <c r="U2" s="80"/>
      <c r="V2" s="80"/>
      <c r="W2" s="80"/>
      <c r="X2" s="81"/>
      <c r="Y2" s="87" t="s">
        <v>133</v>
      </c>
      <c r="Z2" s="88"/>
      <c r="AA2" s="80"/>
      <c r="AB2" s="80"/>
      <c r="AC2" s="80"/>
      <c r="AD2" s="80"/>
      <c r="AE2" s="82" t="s">
        <v>92</v>
      </c>
      <c r="AF2" s="81"/>
      <c r="AG2" s="80" t="s">
        <v>37</v>
      </c>
      <c r="AH2" s="80"/>
      <c r="AI2" s="80"/>
      <c r="AJ2" s="80"/>
      <c r="AK2" s="80"/>
      <c r="AL2" s="80"/>
      <c r="AM2" s="80"/>
      <c r="AN2" s="80"/>
      <c r="AO2" s="81"/>
      <c r="AP2" s="82" t="s">
        <v>38</v>
      </c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1"/>
      <c r="BB2" s="82" t="s">
        <v>41</v>
      </c>
      <c r="BC2" s="80"/>
      <c r="BD2" s="80"/>
      <c r="BE2" s="80"/>
      <c r="BF2" s="80"/>
      <c r="BG2" s="80"/>
      <c r="BH2" s="80"/>
      <c r="BI2" s="80"/>
      <c r="BJ2" s="80"/>
      <c r="BK2" s="80"/>
      <c r="BL2" s="81"/>
      <c r="BM2" s="45"/>
      <c r="BN2" s="89" t="s">
        <v>68</v>
      </c>
      <c r="BO2" s="90"/>
      <c r="BP2" s="89" t="s">
        <v>69</v>
      </c>
      <c r="BQ2" s="90"/>
      <c r="BR2" s="89" t="s">
        <v>70</v>
      </c>
      <c r="BS2" s="90"/>
      <c r="BT2" s="89" t="s">
        <v>71</v>
      </c>
      <c r="BU2" s="90"/>
    </row>
    <row r="3" spans="1:73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99" t="s">
        <v>129</v>
      </c>
      <c r="H3" s="100"/>
      <c r="I3" s="99" t="s">
        <v>135</v>
      </c>
      <c r="J3" s="103"/>
      <c r="K3" s="103" t="s">
        <v>136</v>
      </c>
      <c r="L3" s="103"/>
      <c r="M3" s="103" t="s">
        <v>137</v>
      </c>
      <c r="N3" s="103"/>
      <c r="O3" s="103" t="s">
        <v>138</v>
      </c>
      <c r="P3" s="100"/>
      <c r="Q3" s="101" t="s">
        <v>96</v>
      </c>
      <c r="R3" s="102"/>
      <c r="S3" s="99" t="s">
        <v>139</v>
      </c>
      <c r="T3" s="103"/>
      <c r="U3" s="103" t="s">
        <v>137</v>
      </c>
      <c r="V3" s="103"/>
      <c r="W3" s="103" t="s">
        <v>138</v>
      </c>
      <c r="X3" s="100"/>
      <c r="Y3" s="99" t="s">
        <v>132</v>
      </c>
      <c r="Z3" s="100"/>
      <c r="AA3" s="99" t="s">
        <v>140</v>
      </c>
      <c r="AB3" s="103"/>
      <c r="AC3" s="103" t="s">
        <v>141</v>
      </c>
      <c r="AD3" s="100"/>
      <c r="AE3" s="38"/>
      <c r="AF3" s="37"/>
      <c r="AG3" s="36" t="s">
        <v>46</v>
      </c>
      <c r="AH3" s="36" t="s">
        <v>47</v>
      </c>
      <c r="AI3" s="36" t="s">
        <v>48</v>
      </c>
      <c r="AJ3" s="36" t="s">
        <v>267</v>
      </c>
      <c r="AK3" s="36" t="s">
        <v>268</v>
      </c>
      <c r="AL3" s="36" t="s">
        <v>49</v>
      </c>
      <c r="AM3" s="36" t="s">
        <v>276</v>
      </c>
      <c r="AN3" s="36" t="s">
        <v>277</v>
      </c>
      <c r="AO3" s="37" t="s">
        <v>37</v>
      </c>
      <c r="AP3" s="38" t="s">
        <v>244</v>
      </c>
      <c r="AQ3" s="36" t="s">
        <v>243</v>
      </c>
      <c r="AR3" s="36" t="s">
        <v>245</v>
      </c>
      <c r="AS3" s="36" t="s">
        <v>246</v>
      </c>
      <c r="AT3" s="36" t="s">
        <v>269</v>
      </c>
      <c r="AU3" s="36" t="s">
        <v>247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3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3" s="3" customFormat="1" ht="15" customHeight="1" x14ac:dyDescent="0.25">
      <c r="A5" s="2"/>
      <c r="B5" s="91" t="s">
        <v>111</v>
      </c>
      <c r="C5" s="92"/>
      <c r="D5" s="92"/>
      <c r="E5" s="92"/>
      <c r="F5" s="93"/>
      <c r="G5" s="91" t="s">
        <v>142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3"/>
      <c r="AG5" s="91" t="s">
        <v>111</v>
      </c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3"/>
      <c r="BN5" s="91" t="s">
        <v>112</v>
      </c>
      <c r="BO5" s="92"/>
      <c r="BP5" s="92"/>
      <c r="BQ5" s="92"/>
      <c r="BR5" s="92"/>
      <c r="BS5" s="92"/>
      <c r="BT5" s="92"/>
      <c r="BU5" s="93"/>
    </row>
    <row r="6" spans="1:73" s="3" customFormat="1" ht="15" customHeight="1" x14ac:dyDescent="0.25">
      <c r="A6" s="2"/>
      <c r="B6" s="94" t="s">
        <v>273</v>
      </c>
      <c r="C6" s="95"/>
      <c r="D6" s="95"/>
      <c r="E6" s="95"/>
      <c r="F6" s="96"/>
      <c r="G6" s="97" t="s">
        <v>98</v>
      </c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8"/>
      <c r="AG6" s="94" t="s">
        <v>98</v>
      </c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6"/>
      <c r="BN6" s="94" t="s">
        <v>98</v>
      </c>
      <c r="BO6" s="95"/>
      <c r="BP6" s="95"/>
      <c r="BQ6" s="95"/>
      <c r="BR6" s="95"/>
      <c r="BS6" s="95"/>
      <c r="BT6" s="95"/>
      <c r="BU6" s="96"/>
    </row>
    <row r="7" spans="1:73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275</v>
      </c>
      <c r="AN7" s="6" t="s">
        <v>278</v>
      </c>
      <c r="AO7" s="7" t="s">
        <v>17</v>
      </c>
      <c r="AP7" s="12" t="s">
        <v>18</v>
      </c>
      <c r="AQ7" s="6" t="s">
        <v>248</v>
      </c>
      <c r="AR7" s="6" t="s">
        <v>249</v>
      </c>
      <c r="AS7" s="6" t="s">
        <v>250</v>
      </c>
      <c r="AT7" s="6" t="s">
        <v>251</v>
      </c>
      <c r="AU7" s="6" t="s">
        <v>252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3" s="4" customFormat="1" x14ac:dyDescent="0.25">
      <c r="A8" s="18">
        <v>38718</v>
      </c>
      <c r="B8" s="47">
        <f>[1]!FAMEData(B7, "2006", "2022", 0,"Monthly", "Down", "No Heading", "Normal")</f>
        <v>25877.188999999998</v>
      </c>
      <c r="C8" s="47">
        <f>[1]!FAMEData(C7, "2006", "2022", 0,"Monthly", "Down", "No Heading", "Normal")</f>
        <v>5571.0029999999997</v>
      </c>
      <c r="D8" s="47">
        <f>[1]!FAMEData(D7, "2006", "2022", 0,"Monthly", "Down", "No Heading", "Normal")</f>
        <v>9317.4879999999994</v>
      </c>
      <c r="E8" s="48">
        <f>[1]!FAMEData(E7, "2006", "2022", 0,"Monthly", "Down", "No Heading", "Normal")</f>
        <v>3905.4259999999999</v>
      </c>
      <c r="F8" s="47">
        <f>[1]!FAMEData(F7, "2006", "2022", 0,"Monthly", "Down", "No Heading", "Normal")</f>
        <v>44671.106</v>
      </c>
      <c r="G8" s="13">
        <f>[1]!FAMEData(G7, "2006", "2022", 0,"Monthly", "Down", "No Heading", "Normal")</f>
        <v>26.840105511345499</v>
      </c>
      <c r="H8" s="8" t="str">
        <f>[1]!FAMEData(H7, "2006", "2022", 0,"Monthly", "Down", "No Heading", "Normal")</f>
        <v/>
      </c>
      <c r="I8" s="5" t="str">
        <f>[1]!FAMEData(I7, "2006", "2022", 0,"Monthly", "Down", "No Heading", "Normal")</f>
        <v/>
      </c>
      <c r="J8" s="5" t="str">
        <f>[1]!FAMEData(J7, "2006", "2022", 0,"Monthly", "Down", "No Heading", "Normal")</f>
        <v/>
      </c>
      <c r="K8" s="5" t="str">
        <f>[1]!FAMEData(K7, "2006", "2022", 0,"Monthly", "Down", "No Heading", "Normal")</f>
        <v/>
      </c>
      <c r="L8" s="5" t="str">
        <f>[1]!FAMEData(L7, "2006", "2022", 0,"Monthly", "Down", "No Heading", "Normal")</f>
        <v/>
      </c>
      <c r="M8" s="47" t="str">
        <f>[1]!FAMEData(M7, "2006", "2022", 0,"Monthly", "Down", "No Heading", "Normal")</f>
        <v/>
      </c>
      <c r="N8" s="47" t="str">
        <f>[1]!FAMEData(N7, "2006", "2022", 0,"Monthly", "Down", "No Heading", "Normal")</f>
        <v/>
      </c>
      <c r="O8" s="47" t="str">
        <f>[1]!FAMEData(O7, "2006", "2022", 0,"Monthly", "Down", "No Heading", "Normal")</f>
        <v/>
      </c>
      <c r="P8" s="47" t="str">
        <f>[1]!FAMEData(P7, "2006", "2022", 0,"Monthly", "Down", "No Heading", "Normal")</f>
        <v/>
      </c>
      <c r="Q8" s="13">
        <f>[1]!FAMEData(Q7, "2006", "2022", 0,"Monthly", "Down", "No Heading", "Normal")</f>
        <v>10.2731725726366</v>
      </c>
      <c r="R8" s="8" t="str">
        <f>[1]!FAMEData(R7, "2006", "2022", 0,"Monthly", "Down", "No Heading", "Normal")</f>
        <v/>
      </c>
      <c r="S8" s="5" t="str">
        <f>[1]!FAMEData(S7, "2006", "2022", 0,"Monthly", "Down", "No Heading", "Normal")</f>
        <v/>
      </c>
      <c r="T8" s="5" t="str">
        <f>[1]!FAMEData(T7, "2006", "2022", 0,"Monthly", "Down", "No Heading", "Normal")</f>
        <v/>
      </c>
      <c r="U8" s="47" t="str">
        <f>[1]!FAMEData(U7, "2006", "2022", 0,"Monthly", "Down", "No Heading", "Normal")</f>
        <v/>
      </c>
      <c r="V8" s="47" t="str">
        <f>[1]!FAMEData(V7, "2006", "2022", 0,"Monthly", "Down", "No Heading", "Normal")</f>
        <v/>
      </c>
      <c r="W8" s="47" t="str">
        <f>[1]!FAMEData(W7, "2006", "2022", 0,"Monthly", "Down", "No Heading", "Normal")</f>
        <v/>
      </c>
      <c r="X8" s="47" t="str">
        <f>[1]!FAMEData(X7, "2006", "2022", 0,"Monthly", "Down", "No Heading", "Normal")</f>
        <v/>
      </c>
      <c r="Y8" s="13">
        <f>[1]!FAMEData(Y7, "2006", "2022", 0,"Monthly", "Down", "No Heading", "Normal")</f>
        <v>5.28923438819597</v>
      </c>
      <c r="Z8" s="8" t="str">
        <f>[1]!FAMEData(Z7, "2006", "2022", 0,"Monthly", "Down", "No Heading", "Normal")</f>
        <v/>
      </c>
      <c r="AA8" s="47" t="str">
        <f>[1]!FAMEData(AA7, "2006", "2022", 0,"Monthly", "Down", "No Heading", "Normal")</f>
        <v/>
      </c>
      <c r="AB8" s="47" t="str">
        <f>[1]!FAMEData(AB7, "2006", "2022", 0,"Monthly", "Down", "No Heading", "Normal")</f>
        <v/>
      </c>
      <c r="AC8" s="47" t="str">
        <f>[1]!FAMEData(AC7, "2006", "2022", 0,"Monthly", "Down", "No Heading", "Normal")</f>
        <v/>
      </c>
      <c r="AD8" s="47" t="str">
        <f>[1]!FAMEData(AD7, "2006", "2022", 0,"Monthly", "Down", "No Heading", "Normal")</f>
        <v/>
      </c>
      <c r="AE8" s="13">
        <f>[1]!FAMEData(AE7, "2006", "2022", 0,"Monthly", "Down", "No Heading", "Normal")</f>
        <v>5.31</v>
      </c>
      <c r="AF8" s="8" t="str">
        <f>[1]!FAMEData(AF7, "2006", "2022", 0,"Monthly", "Down", "No Heading", "Normal")</f>
        <v/>
      </c>
      <c r="AG8" s="47">
        <f>[1]!FAMEData(AG7, "2006", "2022", 0,"Monthly", "Down", "No Heading", "Normal")</f>
        <v>2757.7020000000002</v>
      </c>
      <c r="AH8" s="47">
        <f>[1]!FAMEData(AH7, "2006", "2022", 0,"Monthly", "Down", "No Heading", "Normal")</f>
        <v>1694</v>
      </c>
      <c r="AI8" s="47">
        <f>[1]!FAMEData(AI7, "2006", "2022", 0,"Monthly", "Down", "No Heading", "Normal")</f>
        <v>4523.3099999999995</v>
      </c>
      <c r="AJ8" s="47"/>
      <c r="AK8" s="47"/>
      <c r="AL8" s="47">
        <f>[1]!FAMEData(AL7, "2006", "2022", 0,"Monthly", "Down", "No Heading", "Normal")</f>
        <v>1360.3000000000002</v>
      </c>
      <c r="AM8" s="47" t="str">
        <f>[1]!FAMEData(AM7, "2006", "2022", 0,"Monthly", "Down", "No Heading", "Normal")</f>
        <v/>
      </c>
      <c r="AN8" s="47" t="str">
        <f>[1]!FAMEData(AN7, "2006", "2022", 0,"Monthly", "Down", "No Heading", "Normal")</f>
        <v/>
      </c>
      <c r="AO8" s="48">
        <f>[1]!FAMEData(AO7, "2006", "2022", 0,"Monthly", "Down", "No Heading", "Normal")</f>
        <v>7577.61</v>
      </c>
      <c r="AP8" s="47">
        <f>[1]!FAMEData(AP7, "2006", "2022", 0,"Monthly", "Down", "No Heading", "Normal")</f>
        <v>23131.487499999999</v>
      </c>
      <c r="AQ8" s="47"/>
      <c r="AR8" s="47"/>
      <c r="AS8" s="47"/>
      <c r="AT8" s="47"/>
      <c r="AU8" s="47"/>
      <c r="AV8" s="47">
        <f>[1]!FAMEData(AV7, "2006", "2022", 0,"Monthly", "Down", "No Heading", "Normal")</f>
        <v>2244.9699999999998</v>
      </c>
      <c r="AW8" s="47">
        <f>[1]!FAMEData(AW7, "2006", "2022", 0,"Monthly", "Down", "No Heading", "Normal")</f>
        <v>3330.57</v>
      </c>
      <c r="AX8" s="47">
        <f>[1]!FAMEData(AX7, "2006", "2022", 0,"Monthly", "Down", "No Heading", "Normal")</f>
        <v>110.16</v>
      </c>
      <c r="AY8" s="47">
        <f>[1]!FAMEData(AY7, "2006", "2022", 0,"Monthly", "Down", "No Heading", "Normal")</f>
        <v>3111.66</v>
      </c>
      <c r="AZ8" s="47">
        <f>[1]!FAMEData(AZ7, "2006", "2022", 0,"Monthly", "Down", "No Heading", "Normal")</f>
        <v>8.4700000000000006</v>
      </c>
      <c r="BA8" s="48">
        <f>[1]!FAMEData(BA7, "2006", "2022", 0,"Monthly", "Down", "No Heading", "Normal")</f>
        <v>33274.667500000003</v>
      </c>
      <c r="BB8" s="47">
        <f>[1]!FAMEData(BB7, "2006", "2022", 0,"Monthly", "Down", "No Heading", "Normal")</f>
        <v>3263.92</v>
      </c>
      <c r="BC8" s="47">
        <f>[1]!FAMEData(BC7, "2006", "2022", 0,"Monthly", "Down", "No Heading", "Normal")</f>
        <v>6603.07</v>
      </c>
      <c r="BD8" s="47">
        <f>[1]!FAMEData(BD7, "2006", "2022", 0,"Monthly", "Down", "No Heading", "Normal")</f>
        <v>1040.99</v>
      </c>
      <c r="BE8" s="47">
        <f>[1]!FAMEData(BE7, "2006", "2022", 0,"Monthly", "Down", "No Heading", "Normal")</f>
        <v>4253.96</v>
      </c>
      <c r="BF8" s="47">
        <f>[1]!FAMEData(BF7, "2006", "2022", 0,"Monthly", "Down", "No Heading", "Normal")</f>
        <v>352.74</v>
      </c>
      <c r="BG8" s="47">
        <f>[1]!FAMEData(BG7, "2006", "2022", 0,"Monthly", "Down", "No Heading", "Normal")</f>
        <v>8243.9500000000007</v>
      </c>
      <c r="BH8" s="47">
        <f>[1]!FAMEData(BH7, "2006", "2022", 0,"Monthly", "Down", "No Heading", "Normal")</f>
        <v>3443.76</v>
      </c>
      <c r="BI8" s="47">
        <f>[1]!FAMEData(BI7, "2006", "2022", 0,"Monthly", "Down", "No Heading", "Normal")</f>
        <v>408.65</v>
      </c>
      <c r="BJ8" s="47">
        <f>[1]!FAMEData(BJ7, "2006", "2022", 0,"Monthly", "Down", "No Heading", "Normal")</f>
        <v>2312.86</v>
      </c>
      <c r="BK8" s="47">
        <f>[1]!FAMEData(BK7, "2006", "2022", 0,"Monthly", "Down", "No Heading", "Normal")</f>
        <v>161.41</v>
      </c>
      <c r="BL8" s="48">
        <f>[1]!FAMEData(BL7, "2006", "2022", 0,"Monthly", "Down", "No Heading", "Normal")</f>
        <v>58411.4375</v>
      </c>
      <c r="BM8" s="5"/>
      <c r="BN8" s="13">
        <f>[1]!FAMEData(BN7, "2006", "2022", 0,"Monthly", "Down", "No Heading", "Normal")</f>
        <v>4.92</v>
      </c>
      <c r="BO8" s="5" t="str">
        <f>[1]!FAMEData(BO7, "2006", "2022", 0,"Monthly", "Down", "No Heading", "Normal")</f>
        <v/>
      </c>
      <c r="BP8" s="13">
        <f>[1]!FAMEData(BP7, "2006", "2022", 0,"Monthly", "Down", "No Heading", "Normal")</f>
        <v>5.52</v>
      </c>
      <c r="BQ8" s="5" t="str">
        <f>[1]!FAMEData(BQ7, "2006", "2022", 0,"Monthly", "Down", "No Heading", "Normal")</f>
        <v/>
      </c>
      <c r="BR8" s="13">
        <f>[1]!FAMEData(BR7, "2006", "2022", 0,"Monthly", "Down", "No Heading", "Normal")</f>
        <v>6.24</v>
      </c>
      <c r="BS8" s="5" t="str">
        <f>[1]!FAMEData(BS7, "2006", "2022", 0,"Monthly", "Down", "No Heading", "Normal")</f>
        <v/>
      </c>
      <c r="BT8" s="13">
        <f>[1]!FAMEData(BT7, "2006", "2022", 0,"Monthly", "Down", "No Heading", "Normal")</f>
        <v>6.36</v>
      </c>
      <c r="BU8" s="8" t="str">
        <f>[1]!FAMEData(BU7, "2006", "2022", 0,"Monthly", "Down", "No Heading", "Normal")</f>
        <v/>
      </c>
    </row>
    <row r="9" spans="1:73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</row>
    <row r="10" spans="1:73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</row>
    <row r="11" spans="1:73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</row>
    <row r="12" spans="1:73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</row>
    <row r="13" spans="1:73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</row>
    <row r="14" spans="1:73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</row>
    <row r="15" spans="1:73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</row>
    <row r="16" spans="1:73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</row>
    <row r="17" spans="1:73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</row>
    <row r="18" spans="1:73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</row>
    <row r="19" spans="1:73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</row>
    <row r="20" spans="1:73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</row>
    <row r="21" spans="1:73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</row>
    <row r="22" spans="1:73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</row>
    <row r="23" spans="1:73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</row>
    <row r="24" spans="1:73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</row>
    <row r="25" spans="1:73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</row>
    <row r="26" spans="1:73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</row>
    <row r="27" spans="1:73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</row>
    <row r="28" spans="1:73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</row>
    <row r="29" spans="1:73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</row>
    <row r="30" spans="1:73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</row>
    <row r="31" spans="1:73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</row>
    <row r="32" spans="1:73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>
        <f>[1]!FAMEData(AJ7, "2008", "2022", 0,"Monthly", "Down", "No Heading", "Normal")</f>
        <v>3457.317464008273</v>
      </c>
      <c r="AK32" s="47">
        <f>[1]!FAMEData(AK7, "2008", "2022", 0,"Monthly", "Down", "No Heading", "Normal")</f>
        <v>2657.0280359917274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>
        <f>[1]!FAMEData(AQ7, "2008", "2022", 0,"Monthly", "Down", "No Heading", "Normal")</f>
        <v>30733.954310414865</v>
      </c>
      <c r="AR32" s="47">
        <f>[1]!FAMEData(AR7, "2008", "2022", 0,"Monthly", "Down", "No Heading", "Normal")</f>
        <v>17940.689972974</v>
      </c>
      <c r="AS32" s="47">
        <f>[1]!FAMEData(AS7, "2008", "2022", 0,"Monthly", "Down", "No Heading", "Normal")</f>
        <v>12793.264337440865</v>
      </c>
      <c r="AT32" s="47">
        <f>[1]!FAMEData(AT7, "2008", "2022", 0,"Monthly", "Down", "No Heading", "Normal")</f>
        <v>4358.3605202462541</v>
      </c>
      <c r="AU32" s="47">
        <f>[1]!FAMEData(AU7, "2008", "2022", 0,"Monthly", "Down", "No Heading", "Normal")</f>
        <v>14.47016933888805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</row>
    <row r="33" spans="1:73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</row>
    <row r="34" spans="1:73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</row>
    <row r="35" spans="1:73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</row>
    <row r="36" spans="1:73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</row>
    <row r="37" spans="1:73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</row>
    <row r="38" spans="1:73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</row>
    <row r="39" spans="1:73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</row>
    <row r="40" spans="1:73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</row>
    <row r="41" spans="1:73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</row>
    <row r="42" spans="1:73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</row>
    <row r="43" spans="1:73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</row>
    <row r="44" spans="1:73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</row>
    <row r="45" spans="1:73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</row>
    <row r="46" spans="1:73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</row>
    <row r="47" spans="1:73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</row>
    <row r="48" spans="1:73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</row>
    <row r="49" spans="1:73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</row>
    <row r="50" spans="1:73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</row>
    <row r="51" spans="1:73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</row>
    <row r="52" spans="1:73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</row>
    <row r="53" spans="1:73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</row>
    <row r="54" spans="1:73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</row>
    <row r="55" spans="1:73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</row>
    <row r="56" spans="1:73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</row>
    <row r="57" spans="1:73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</row>
    <row r="58" spans="1:73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</row>
    <row r="59" spans="1:73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</row>
    <row r="60" spans="1:73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</row>
    <row r="61" spans="1:73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</row>
    <row r="62" spans="1:73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</row>
    <row r="63" spans="1:73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</row>
    <row r="64" spans="1:73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</row>
    <row r="65" spans="1:73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</row>
    <row r="66" spans="1:73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</row>
    <row r="67" spans="1:73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</row>
    <row r="68" spans="1:73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</row>
    <row r="69" spans="1:73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</row>
    <row r="70" spans="1:73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</row>
    <row r="71" spans="1:73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</row>
    <row r="72" spans="1:73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</row>
    <row r="73" spans="1:73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</row>
    <row r="74" spans="1:73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</row>
    <row r="75" spans="1:73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</row>
    <row r="76" spans="1:73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</row>
    <row r="77" spans="1:73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</row>
    <row r="78" spans="1:73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</row>
    <row r="79" spans="1:73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</row>
    <row r="80" spans="1:73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</row>
    <row r="81" spans="1:73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</row>
    <row r="82" spans="1:73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</row>
    <row r="83" spans="1:73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</row>
    <row r="84" spans="1:73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</row>
    <row r="85" spans="1:73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</row>
    <row r="86" spans="1:73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</row>
    <row r="87" spans="1:73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</row>
    <row r="88" spans="1:73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</row>
    <row r="89" spans="1:73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</row>
    <row r="90" spans="1:73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</row>
    <row r="91" spans="1:73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</row>
    <row r="92" spans="1:73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</row>
    <row r="93" spans="1:73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</row>
    <row r="94" spans="1:73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</row>
    <row r="95" spans="1:73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</row>
    <row r="96" spans="1:73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</row>
    <row r="97" spans="1:75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</row>
    <row r="98" spans="1:75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</row>
    <row r="99" spans="1:75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</row>
    <row r="100" spans="1:75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</row>
    <row r="101" spans="1:75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</row>
    <row r="102" spans="1:75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</row>
    <row r="103" spans="1:75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</row>
    <row r="104" spans="1:75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</row>
    <row r="105" spans="1:75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</row>
    <row r="106" spans="1:75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</row>
    <row r="107" spans="1:75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5"/>
    </row>
    <row r="108" spans="1:75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5"/>
    </row>
    <row r="109" spans="1:75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5"/>
    </row>
    <row r="110" spans="1:75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5"/>
    </row>
    <row r="111" spans="1:75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5"/>
    </row>
    <row r="112" spans="1:75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5"/>
    </row>
    <row r="113" spans="1:75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5"/>
    </row>
    <row r="114" spans="1:75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5"/>
    </row>
    <row r="115" spans="1:75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5"/>
    </row>
    <row r="116" spans="1:75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5"/>
    </row>
    <row r="117" spans="1:75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5"/>
    </row>
    <row r="118" spans="1:75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5"/>
    </row>
    <row r="119" spans="1:75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5"/>
    </row>
    <row r="120" spans="1:75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5"/>
    </row>
    <row r="121" spans="1:75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5"/>
    </row>
    <row r="122" spans="1:75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5"/>
    </row>
    <row r="123" spans="1:75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5"/>
    </row>
    <row r="124" spans="1:75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5"/>
    </row>
    <row r="125" spans="1:75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5"/>
    </row>
    <row r="126" spans="1:75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5"/>
    </row>
    <row r="127" spans="1:75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5"/>
    </row>
    <row r="128" spans="1:75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5"/>
    </row>
    <row r="129" spans="1:75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5"/>
    </row>
    <row r="130" spans="1:75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5"/>
    </row>
    <row r="131" spans="1:75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5"/>
    </row>
    <row r="132" spans="1:75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5"/>
    </row>
    <row r="133" spans="1:75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5"/>
    </row>
    <row r="134" spans="1:75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5"/>
    </row>
    <row r="135" spans="1:75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5"/>
    </row>
    <row r="136" spans="1:75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5"/>
    </row>
    <row r="137" spans="1:75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5"/>
    </row>
    <row r="138" spans="1:75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5"/>
    </row>
    <row r="139" spans="1:75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5"/>
    </row>
    <row r="140" spans="1:75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5"/>
    </row>
    <row r="141" spans="1:75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5"/>
    </row>
    <row r="142" spans="1:75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5"/>
    </row>
    <row r="143" spans="1:75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5"/>
    </row>
    <row r="144" spans="1:75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5"/>
    </row>
    <row r="145" spans="1:75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5"/>
    </row>
    <row r="146" spans="1:75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5"/>
    </row>
    <row r="147" spans="1:75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5"/>
    </row>
    <row r="148" spans="1:75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5"/>
    </row>
    <row r="149" spans="1:75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5"/>
    </row>
    <row r="150" spans="1:75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5"/>
    </row>
    <row r="151" spans="1:75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5"/>
    </row>
    <row r="152" spans="1:75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5"/>
    </row>
    <row r="153" spans="1:75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5"/>
    </row>
    <row r="154" spans="1:75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5"/>
    </row>
    <row r="155" spans="1:75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5"/>
    </row>
    <row r="156" spans="1:75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5"/>
    </row>
    <row r="157" spans="1:75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5"/>
    </row>
    <row r="158" spans="1:75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5"/>
    </row>
    <row r="159" spans="1:75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5"/>
    </row>
    <row r="160" spans="1:75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5"/>
    </row>
    <row r="161" spans="1:75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5"/>
    </row>
    <row r="162" spans="1:75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5"/>
    </row>
    <row r="163" spans="1:75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5"/>
    </row>
    <row r="164" spans="1:75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5"/>
    </row>
    <row r="165" spans="1:75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5"/>
    </row>
    <row r="166" spans="1:75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5"/>
    </row>
    <row r="167" spans="1:75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5"/>
    </row>
    <row r="168" spans="1:75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5"/>
    </row>
    <row r="169" spans="1:75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5"/>
    </row>
    <row r="170" spans="1:75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5"/>
    </row>
    <row r="171" spans="1:75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5"/>
    </row>
    <row r="172" spans="1:75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5"/>
    </row>
    <row r="173" spans="1:75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5"/>
    </row>
    <row r="174" spans="1:75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5"/>
    </row>
    <row r="175" spans="1:75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5"/>
    </row>
    <row r="176" spans="1:75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5"/>
    </row>
    <row r="177" spans="1:75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5"/>
    </row>
    <row r="178" spans="1:75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5"/>
    </row>
    <row r="179" spans="1:75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5"/>
    </row>
    <row r="180" spans="1:75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5"/>
    </row>
    <row r="181" spans="1:75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5"/>
    </row>
    <row r="182" spans="1:75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5"/>
    </row>
    <row r="183" spans="1:75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5"/>
    </row>
    <row r="184" spans="1:75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5"/>
    </row>
    <row r="185" spans="1:75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5"/>
    </row>
    <row r="186" spans="1:75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5"/>
    </row>
    <row r="187" spans="1:75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5"/>
    </row>
    <row r="188" spans="1:75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5"/>
    </row>
    <row r="189" spans="1:75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5"/>
    </row>
    <row r="190" spans="1:75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5"/>
    </row>
    <row r="191" spans="1:75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5"/>
    </row>
    <row r="192" spans="1:75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5"/>
    </row>
    <row r="193" spans="1:75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5"/>
    </row>
    <row r="194" spans="1:75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5"/>
    </row>
    <row r="195" spans="1:75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5"/>
    </row>
    <row r="196" spans="1:75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5"/>
    </row>
    <row r="197" spans="1:75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5"/>
    </row>
    <row r="198" spans="1:75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5"/>
    </row>
    <row r="199" spans="1:75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5"/>
    </row>
    <row r="200" spans="1:75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10649.613319972857</v>
      </c>
      <c r="AN200" s="47">
        <v>6542.1524567115412</v>
      </c>
      <c r="AO200" s="48">
        <v>76869.66202516589</v>
      </c>
      <c r="AP200" s="47">
        <v>73353.962942815444</v>
      </c>
      <c r="AQ200" s="47">
        <v>44415.573792254421</v>
      </c>
      <c r="AR200" s="47">
        <v>38508.856849457203</v>
      </c>
      <c r="AS200" s="47">
        <v>5906.7169427972203</v>
      </c>
      <c r="AT200" s="47">
        <v>28321.334514932067</v>
      </c>
      <c r="AU200" s="47">
        <v>617.05463562895204</v>
      </c>
      <c r="AV200" s="47">
        <v>11572.1297127239</v>
      </c>
      <c r="AW200" s="47">
        <v>22730.09060367275</v>
      </c>
      <c r="AX200" s="47">
        <v>1452.7130000000002</v>
      </c>
      <c r="AY200" s="47">
        <v>9921.7629371655112</v>
      </c>
      <c r="AZ200" s="47">
        <v>76.879500000000007</v>
      </c>
      <c r="BA200" s="48">
        <v>175979.91584721248</v>
      </c>
      <c r="BB200" s="47">
        <v>31327.165073428499</v>
      </c>
      <c r="BC200" s="47">
        <v>17459.118548663762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24719.410865322952</v>
      </c>
      <c r="BI200" s="47">
        <v>3653.5978789999999</v>
      </c>
      <c r="BJ200" s="47">
        <v>20004.992949712254</v>
      </c>
      <c r="BK200" s="47">
        <v>1323.5017766737126</v>
      </c>
      <c r="BL200" s="48">
        <v>302149.02023842238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5"/>
    </row>
    <row r="201" spans="1:75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45332.81953873673</v>
      </c>
      <c r="AR201" s="47">
        <v>38815.990807777998</v>
      </c>
      <c r="AS201" s="47">
        <v>6516.8287309587304</v>
      </c>
      <c r="AT201" s="47">
        <v>28528.180457999231</v>
      </c>
      <c r="AU201" s="47">
        <v>556.52151171305002</v>
      </c>
      <c r="AV201" s="47">
        <v>11529.841159243701</v>
      </c>
      <c r="AW201" s="47">
        <v>20303.717743539</v>
      </c>
      <c r="AX201" s="47">
        <v>1448.1255000000001</v>
      </c>
      <c r="AY201" s="47">
        <v>8606.602009715014</v>
      </c>
      <c r="AZ201" s="47">
        <v>81.997</v>
      </c>
      <c r="BA201" s="48">
        <v>172621.26468895568</v>
      </c>
      <c r="BB201" s="47">
        <v>30120.319555979</v>
      </c>
      <c r="BC201" s="47">
        <v>18656.992748850051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23475.201933802917</v>
      </c>
      <c r="BI201" s="47">
        <v>3487.2242965</v>
      </c>
      <c r="BJ201" s="47">
        <v>18830.192959418051</v>
      </c>
      <c r="BK201" s="47">
        <v>1312.3743389590306</v>
      </c>
      <c r="BL201" s="48">
        <v>299243.84350911254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5"/>
    </row>
    <row r="202" spans="1:75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9572.4773021538258</v>
      </c>
      <c r="AN202" s="47">
        <v>5855.5326683729745</v>
      </c>
      <c r="AO202" s="48">
        <v>71393.249421942004</v>
      </c>
      <c r="AP202" s="47">
        <v>76722.534422796612</v>
      </c>
      <c r="AQ202" s="47">
        <v>46999.842243931169</v>
      </c>
      <c r="AR202" s="47">
        <v>40010.734835515199</v>
      </c>
      <c r="AS202" s="47">
        <v>6989.10740841597</v>
      </c>
      <c r="AT202" s="47">
        <v>29069.387852738779</v>
      </c>
      <c r="AU202" s="47">
        <v>653.30432612665197</v>
      </c>
      <c r="AV202" s="47">
        <v>11471.8017557807</v>
      </c>
      <c r="AW202" s="47">
        <v>20270.828192904402</v>
      </c>
      <c r="AX202" s="47">
        <v>1443.5304999999998</v>
      </c>
      <c r="AY202" s="47">
        <v>8896.5037476231482</v>
      </c>
      <c r="AZ202" s="47">
        <v>77.581500000000005</v>
      </c>
      <c r="BA202" s="48">
        <v>172327.85904580058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420.98530047500003</v>
      </c>
      <c r="BG202" s="47">
        <v>31706.503988124998</v>
      </c>
      <c r="BH202" s="47">
        <v>22922.496992224282</v>
      </c>
      <c r="BI202" s="47">
        <v>3393.7427404999999</v>
      </c>
      <c r="BJ202" s="47">
        <v>18866.569818149135</v>
      </c>
      <c r="BK202" s="47">
        <v>1321.7891362028925</v>
      </c>
      <c r="BL202" s="48">
        <v>298463.31983404845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5"/>
    </row>
    <row r="203" spans="1:75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41915.782605237604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79111.998811545986</v>
      </c>
      <c r="AQ203" s="47">
        <v>48917.561486567807</v>
      </c>
      <c r="AR203" s="47">
        <v>41091.734941090101</v>
      </c>
      <c r="AS203" s="47">
        <v>7825.8265454777102</v>
      </c>
      <c r="AT203" s="47">
        <v>29397.52261688418</v>
      </c>
      <c r="AU203" s="47">
        <v>796.91470809400005</v>
      </c>
      <c r="AV203" s="47">
        <v>11410.5877672935</v>
      </c>
      <c r="AW203" s="47">
        <v>22573.333030061549</v>
      </c>
      <c r="AX203" s="47">
        <v>1442.579</v>
      </c>
      <c r="AY203" s="47">
        <v>10124.29228496141</v>
      </c>
      <c r="AZ203" s="47">
        <v>77.636500000000012</v>
      </c>
      <c r="BA203" s="48">
        <v>174686.31900748916</v>
      </c>
      <c r="BB203" s="47">
        <v>30333.6176692484</v>
      </c>
      <c r="BC203" s="47">
        <v>18369.232528425604</v>
      </c>
      <c r="BD203" s="47">
        <v>39672.921718754296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22961.800012647422</v>
      </c>
      <c r="BI203" s="47">
        <v>3308.2622915000002</v>
      </c>
      <c r="BJ203" s="47">
        <v>20804.107985098311</v>
      </c>
      <c r="BK203" s="47">
        <v>1331.5749381129126</v>
      </c>
      <c r="BL203" s="48">
        <v>299718.46900251502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5"/>
    </row>
    <row r="204" spans="1:75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8885.6402481336372</v>
      </c>
      <c r="AN204" s="47">
        <v>5474.1795301099628</v>
      </c>
      <c r="AO204" s="48">
        <v>67539.443709683706</v>
      </c>
      <c r="AP204" s="47">
        <v>83182.649295511379</v>
      </c>
      <c r="AQ204" s="47">
        <v>52131.965150306205</v>
      </c>
      <c r="AR204" s="47">
        <v>42726.371099049997</v>
      </c>
      <c r="AS204" s="47">
        <v>9405.5940512562102</v>
      </c>
      <c r="AT204" s="47">
        <v>30061.067089224176</v>
      </c>
      <c r="AU204" s="47">
        <v>989.61705598100002</v>
      </c>
      <c r="AV204" s="47">
        <v>11416.239187396</v>
      </c>
      <c r="AW204" s="47">
        <v>23063.540292274753</v>
      </c>
      <c r="AX204" s="47">
        <v>1444.675</v>
      </c>
      <c r="AY204" s="47">
        <v>10472.529387815728</v>
      </c>
      <c r="AZ204" s="47">
        <v>80.385000000000005</v>
      </c>
      <c r="BA204" s="48">
        <v>176093.63309705013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22908.080436455435</v>
      </c>
      <c r="BI204" s="47">
        <v>3283.1417494999996</v>
      </c>
      <c r="BJ204" s="47">
        <v>21739.623704170757</v>
      </c>
      <c r="BK204" s="47">
        <v>1348.6781037398355</v>
      </c>
      <c r="BL204" s="48">
        <v>305870.45106287056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5"/>
    </row>
    <row r="205" spans="1:75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86836.722794345784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30868.797201423135</v>
      </c>
      <c r="AU205" s="47">
        <v>1108.00523905875</v>
      </c>
      <c r="AV205" s="47">
        <v>11392.4695923817</v>
      </c>
      <c r="AW205" s="47">
        <v>21427.840919327351</v>
      </c>
      <c r="AX205" s="47">
        <v>1445.3969999999999</v>
      </c>
      <c r="AY205" s="47">
        <v>10151.190469969077</v>
      </c>
      <c r="AZ205" s="47">
        <v>75.663499999999999</v>
      </c>
      <c r="BA205" s="48">
        <v>176825.35164968277</v>
      </c>
      <c r="BB205" s="47">
        <v>30413.177320226201</v>
      </c>
      <c r="BC205" s="47">
        <v>20642.103052094652</v>
      </c>
      <c r="BD205" s="47">
        <v>42848.815919002795</v>
      </c>
      <c r="BE205" s="47">
        <v>105.0633760625</v>
      </c>
      <c r="BF205" s="47">
        <v>149.974735786</v>
      </c>
      <c r="BG205" s="47">
        <v>32903.723626669998</v>
      </c>
      <c r="BH205" s="47">
        <v>22975.694266260794</v>
      </c>
      <c r="BI205" s="47">
        <v>3272.1741405000002</v>
      </c>
      <c r="BJ205" s="47">
        <v>20732.502000756747</v>
      </c>
      <c r="BK205" s="47">
        <v>1358.6321973544727</v>
      </c>
      <c r="BL205" s="48">
        <v>308044.94388817449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5"/>
    </row>
    <row r="206" spans="1:75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8073.5483904053326</v>
      </c>
      <c r="AN206" s="47">
        <v>5318.9165625248679</v>
      </c>
      <c r="AO206" s="48">
        <v>63584.695149270301</v>
      </c>
      <c r="AP206" s="47">
        <v>90279.622561468379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31676.811146839245</v>
      </c>
      <c r="AU206" s="47">
        <v>1301.39379471333</v>
      </c>
      <c r="AV206" s="47">
        <v>11343.6863226975</v>
      </c>
      <c r="AW206" s="47">
        <v>21539.3579273225</v>
      </c>
      <c r="AX206" s="47">
        <v>1548.095</v>
      </c>
      <c r="AY206" s="47">
        <v>10349.382161292635</v>
      </c>
      <c r="AZ206" s="47">
        <v>85.408500000000004</v>
      </c>
      <c r="BA206" s="48">
        <v>177860.66629946607</v>
      </c>
      <c r="BB206" s="47">
        <v>33141.240987805097</v>
      </c>
      <c r="BC206" s="47">
        <v>21527.20682314381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23469.568207441142</v>
      </c>
      <c r="BI206" s="47">
        <v>3227.0399805000002</v>
      </c>
      <c r="BJ206" s="47">
        <v>21218.357325429624</v>
      </c>
      <c r="BK206" s="47">
        <v>1340.2662252947819</v>
      </c>
      <c r="BL206" s="48">
        <v>313790.2803053126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5"/>
    </row>
    <row r="207" spans="1:75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35637.798275554596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7805.6984589257272</v>
      </c>
      <c r="AN207" s="47">
        <v>5081.3619290200722</v>
      </c>
      <c r="AO207" s="48">
        <v>61025.337558138395</v>
      </c>
      <c r="AP207" s="47">
        <v>93562.068516574174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32665.116070192311</v>
      </c>
      <c r="AU207" s="47">
        <v>1447.5920687108601</v>
      </c>
      <c r="AV207" s="47">
        <v>11277.847788454899</v>
      </c>
      <c r="AW207" s="47">
        <v>21668.912735628397</v>
      </c>
      <c r="AX207" s="47">
        <v>1638.9214999999999</v>
      </c>
      <c r="AY207" s="47">
        <v>10819.135624584113</v>
      </c>
      <c r="AZ207" s="47">
        <v>89.826999999999998</v>
      </c>
      <c r="BA207" s="48">
        <v>178264.12547421176</v>
      </c>
      <c r="BB207" s="47">
        <v>32734.134095708501</v>
      </c>
      <c r="BC207" s="47">
        <v>20401.520163959525</v>
      </c>
      <c r="BD207" s="47">
        <v>43389.670313815201</v>
      </c>
      <c r="BE207" s="47">
        <v>101.850663268091</v>
      </c>
      <c r="BF207" s="47">
        <v>318.60790281499999</v>
      </c>
      <c r="BG207" s="47">
        <v>33864.213950000005</v>
      </c>
      <c r="BH207" s="47">
        <v>23348.909206798791</v>
      </c>
      <c r="BI207" s="47">
        <v>3107.268579</v>
      </c>
      <c r="BJ207" s="47">
        <v>21258.687617454496</v>
      </c>
      <c r="BK207" s="47">
        <v>1293.1043122538915</v>
      </c>
      <c r="BL207" s="48">
        <v>312978.50841986842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5"/>
    </row>
    <row r="208" spans="1:75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5172.8948701894005</v>
      </c>
      <c r="AO208" s="48">
        <v>60414.93351971521</v>
      </c>
      <c r="AP208" s="47">
        <v>95700.90448345762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33409.962795828462</v>
      </c>
      <c r="AU208" s="47">
        <v>1523.8675867965501</v>
      </c>
      <c r="AV208" s="47">
        <v>11188.3069472772</v>
      </c>
      <c r="AW208" s="47">
        <v>23748.139491991202</v>
      </c>
      <c r="AX208" s="47">
        <v>1635.2329999999999</v>
      </c>
      <c r="AY208" s="47">
        <v>12139.287051914493</v>
      </c>
      <c r="AZ208" s="47">
        <v>79.278499999999994</v>
      </c>
      <c r="BA208" s="48">
        <v>180468.95189052672</v>
      </c>
      <c r="BB208" s="47">
        <v>32056.8616554935</v>
      </c>
      <c r="BC208" s="47">
        <v>17956.081689537048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22630.652874750165</v>
      </c>
      <c r="BI208" s="47">
        <v>2981.2145049999999</v>
      </c>
      <c r="BJ208" s="47">
        <v>21878.446720025873</v>
      </c>
      <c r="BK208" s="47">
        <v>1246.9968520515727</v>
      </c>
      <c r="BL208" s="48">
        <v>311933.85065510811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5"/>
    </row>
    <row r="209" spans="1:75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7272.626958868158</v>
      </c>
      <c r="AN209" s="47">
        <v>5182.3762897292427</v>
      </c>
      <c r="AO209" s="48">
        <v>58695.154274581902</v>
      </c>
      <c r="AP209" s="47">
        <v>97415.145978294051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33573.792527727666</v>
      </c>
      <c r="AU209" s="47">
        <v>1563.8032031165801</v>
      </c>
      <c r="AV209" s="47">
        <v>11138.8830339591</v>
      </c>
      <c r="AW209" s="47">
        <v>25626.632332020101</v>
      </c>
      <c r="AX209" s="47">
        <v>1629.1734999999999</v>
      </c>
      <c r="AY209" s="47">
        <v>13089.813484936771</v>
      </c>
      <c r="AZ209" s="47">
        <v>74.974500000000006</v>
      </c>
      <c r="BA209" s="48">
        <v>181340.2011339184</v>
      </c>
      <c r="BB209" s="47">
        <v>33558.357995517603</v>
      </c>
      <c r="BC209" s="47">
        <v>18017.023723430208</v>
      </c>
      <c r="BD209" s="47">
        <v>44734.495203576502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22089.372462740255</v>
      </c>
      <c r="BI209" s="47">
        <v>2991.4783896666668</v>
      </c>
      <c r="BJ209" s="47">
        <v>23046.236261762569</v>
      </c>
      <c r="BK209" s="47">
        <v>1250.3737692675934</v>
      </c>
      <c r="BL209" s="48">
        <v>313424.00637498859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5"/>
    </row>
    <row r="210" spans="1:75" x14ac:dyDescent="0.25">
      <c r="A210" s="17">
        <v>44866</v>
      </c>
      <c r="B210" s="47">
        <v>124530.864369758</v>
      </c>
      <c r="C210" s="47">
        <v>19315.447905949</v>
      </c>
      <c r="D210" s="47">
        <v>74031.837148970997</v>
      </c>
      <c r="E210" s="48">
        <v>11901.765101862</v>
      </c>
      <c r="F210" s="47">
        <v>229779.91452653997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25028.367479269331</v>
      </c>
      <c r="AX210" s="47">
        <v>1617.1924534516579</v>
      </c>
      <c r="AY210" s="47">
        <v>12887.157908804071</v>
      </c>
      <c r="AZ210" s="47">
        <v>72.840982981312578</v>
      </c>
      <c r="BA210" s="48">
        <v>182092.46781670334</v>
      </c>
      <c r="BB210" s="47">
        <v>33090.165862066497</v>
      </c>
      <c r="BC210" s="47">
        <v>17183.893095730942</v>
      </c>
      <c r="BD210" s="47">
        <v>44812.224329556702</v>
      </c>
      <c r="BE210" s="47">
        <v>98.658478020428603</v>
      </c>
      <c r="BF210" s="47">
        <v>161.2572629072337</v>
      </c>
      <c r="BG210" s="47">
        <v>35143.982468537433</v>
      </c>
      <c r="BH210" s="47">
        <v>22126.022301655652</v>
      </c>
      <c r="BI210" s="47">
        <v>3026.6538245555557</v>
      </c>
      <c r="BJ210" s="47">
        <v>22635.659595997029</v>
      </c>
      <c r="BK210" s="47">
        <v>1263.4916445243525</v>
      </c>
      <c r="BL210" s="48">
        <v>313836.1741992124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4.91</v>
      </c>
      <c r="BU210" s="8">
        <v>213.11</v>
      </c>
      <c r="BV210" s="5"/>
      <c r="BW210" s="5"/>
    </row>
    <row r="212" spans="1:75" x14ac:dyDescent="0.25">
      <c r="AF212" s="77"/>
    </row>
  </sheetData>
  <mergeCells count="36"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  <mergeCell ref="BN5:BU5"/>
    <mergeCell ref="BN6:BU6"/>
    <mergeCell ref="B5:F5"/>
    <mergeCell ref="G5:AF5"/>
    <mergeCell ref="AG5:BL5"/>
    <mergeCell ref="B6:F6"/>
    <mergeCell ref="G6:AF6"/>
    <mergeCell ref="AG6:BL6"/>
    <mergeCell ref="BN1:BU1"/>
    <mergeCell ref="BN2:BO2"/>
    <mergeCell ref="BP2:BQ2"/>
    <mergeCell ref="BR2:BS2"/>
    <mergeCell ref="BT2:BU2"/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11"/>
  <sheetViews>
    <sheetView showGridLines="0" zoomScale="85" zoomScaleNormal="85" workbookViewId="0">
      <pane ySplit="5" topLeftCell="A187" activePane="bottomLeft" state="frozen"/>
      <selection pane="bottomLeft" activeCell="A209" sqref="A209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83" t="s">
        <v>63</v>
      </c>
      <c r="C1" s="83"/>
      <c r="D1" s="83"/>
      <c r="E1" s="83"/>
      <c r="F1" s="107"/>
      <c r="G1" s="52"/>
      <c r="H1" s="83" t="s">
        <v>64</v>
      </c>
      <c r="I1" s="83"/>
      <c r="J1" s="83"/>
      <c r="K1" s="83"/>
      <c r="L1" s="83"/>
      <c r="M1" s="83"/>
      <c r="N1" s="83"/>
      <c r="O1" s="83"/>
      <c r="P1" s="83"/>
      <c r="Q1" s="83"/>
      <c r="R1" s="83"/>
      <c r="S1" s="107"/>
      <c r="T1" s="108" t="s">
        <v>108</v>
      </c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10"/>
    </row>
    <row r="2" spans="1:59" s="3" customFormat="1" ht="15.75" customHeight="1" x14ac:dyDescent="0.25">
      <c r="A2" s="2"/>
      <c r="B2" s="80" t="s">
        <v>44</v>
      </c>
      <c r="C2" s="80"/>
      <c r="D2" s="80"/>
      <c r="E2" s="80"/>
      <c r="F2" s="80"/>
      <c r="G2" s="82" t="s">
        <v>144</v>
      </c>
      <c r="H2" s="88"/>
      <c r="I2" s="88"/>
      <c r="J2" s="88"/>
      <c r="K2" s="111"/>
      <c r="L2" s="82" t="s">
        <v>145</v>
      </c>
      <c r="M2" s="80"/>
      <c r="N2" s="80"/>
      <c r="O2" s="81"/>
      <c r="P2" s="82" t="s">
        <v>146</v>
      </c>
      <c r="Q2" s="80"/>
      <c r="R2" s="81"/>
      <c r="S2" s="57" t="s">
        <v>147</v>
      </c>
      <c r="T2" s="87" t="s">
        <v>37</v>
      </c>
      <c r="U2" s="88"/>
      <c r="V2" s="88"/>
      <c r="W2" s="88"/>
      <c r="X2" s="88"/>
      <c r="Y2" s="88"/>
      <c r="Z2" s="88"/>
      <c r="AA2" s="111"/>
      <c r="AB2" s="87" t="s">
        <v>38</v>
      </c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111"/>
      <c r="AQ2" s="87" t="s">
        <v>41</v>
      </c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111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267</v>
      </c>
      <c r="W3" s="42" t="s">
        <v>268</v>
      </c>
      <c r="X3" s="42" t="s">
        <v>100</v>
      </c>
      <c r="Y3" s="42" t="s">
        <v>276</v>
      </c>
      <c r="Z3" s="42" t="s">
        <v>277</v>
      </c>
      <c r="AA3" s="43" t="s">
        <v>37</v>
      </c>
      <c r="AB3" s="38" t="s">
        <v>37</v>
      </c>
      <c r="AC3" s="36" t="s">
        <v>244</v>
      </c>
      <c r="AD3" s="36" t="s">
        <v>243</v>
      </c>
      <c r="AE3" s="36" t="s">
        <v>245</v>
      </c>
      <c r="AF3" s="36" t="s">
        <v>246</v>
      </c>
      <c r="AG3" s="36" t="s">
        <v>269</v>
      </c>
      <c r="AH3" s="36" t="s">
        <v>253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04" t="s">
        <v>107</v>
      </c>
      <c r="C4" s="105"/>
      <c r="D4" s="105"/>
      <c r="E4" s="105"/>
      <c r="F4" s="105"/>
      <c r="G4" s="104" t="s">
        <v>151</v>
      </c>
      <c r="H4" s="92"/>
      <c r="I4" s="92"/>
      <c r="J4" s="92"/>
      <c r="K4" s="92"/>
      <c r="L4" s="105"/>
      <c r="M4" s="105"/>
      <c r="N4" s="105"/>
      <c r="O4" s="105"/>
      <c r="P4" s="105"/>
      <c r="Q4" s="105"/>
      <c r="R4" s="105"/>
      <c r="S4" s="106"/>
      <c r="T4" s="104" t="s">
        <v>114</v>
      </c>
      <c r="U4" s="105"/>
      <c r="V4" s="105"/>
      <c r="W4" s="105"/>
      <c r="X4" s="105"/>
      <c r="Y4" s="105"/>
      <c r="Z4" s="105"/>
      <c r="AA4" s="53" t="s">
        <v>107</v>
      </c>
      <c r="AB4" s="91" t="s">
        <v>114</v>
      </c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53" t="s">
        <v>107</v>
      </c>
      <c r="AQ4" s="92" t="s">
        <v>115</v>
      </c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53" t="s">
        <v>107</v>
      </c>
    </row>
    <row r="5" spans="1:59" ht="15" customHeight="1" x14ac:dyDescent="0.25">
      <c r="A5" s="2"/>
      <c r="B5" s="94" t="s">
        <v>273</v>
      </c>
      <c r="C5" s="95"/>
      <c r="D5" s="95"/>
      <c r="E5" s="95"/>
      <c r="F5" s="95"/>
      <c r="G5" s="112" t="s">
        <v>98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8"/>
      <c r="T5" s="113" t="s">
        <v>98</v>
      </c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5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-0.60589031161389428</v>
      </c>
      <c r="Z199" s="5">
        <f>+('Base original'!AN200/'Base original'!AN188*100-100)*'Base original'!AN188/'Base original'!$AO188</f>
        <v>0.99595030952170183</v>
      </c>
      <c r="AA199" s="8">
        <f>+('Base original'!AO200/'Base original'!AO188*100-100)*'Base original'!AO188/'Base original'!$AO188</f>
        <v>11.794934569901699</v>
      </c>
      <c r="AB199" s="5">
        <f>+('Base original'!AO200/'Base original'!AO188*100-100)*'Base original'!AO188/'Base original'!$BA188</f>
        <v>5.0371907538455032</v>
      </c>
      <c r="AC199" s="5">
        <f>+('Base original'!AP200/'Base original'!AP188*100-100)*'Base original'!AP188/'Base original'!$BA188</f>
        <v>-1.8691161344753024</v>
      </c>
      <c r="AD199" s="5">
        <f>+('Base original'!AQ200/'Base original'!AQ188*100-100)*'Base original'!AQ188/'Base original'!$BA188</f>
        <v>-2.9877477184722157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1.3123721305188885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-4.0209224375306212</v>
      </c>
      <c r="AM199" s="5">
        <f>+('Base original'!AZ200/'Base original'!AZ188*100-100)*'Base original'!AZ188/'Base original'!$BA188</f>
        <v>-3.7371456779254448E-3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0.16837682834137249</v>
      </c>
      <c r="AP199" s="8">
        <f>+('Base original'!BA200/'Base original'!BA188*100-100)*'Base original'!BA188/'Base original'!$BA188</f>
        <v>9.3007448745378269</v>
      </c>
      <c r="AQ199" s="5">
        <f>+('Base original'!BA200/'Base original'!BA188*100-100)*'Base original'!BA188/'Base original'!$BL188</f>
        <v>5.6125284516249794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2.9816954703298353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7.3538788976464056E-2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0.38686642557979978</v>
      </c>
      <c r="BA199" s="5">
        <f>+('Base original'!BK200/'Base original'!BK188*100-100)*'Base original'!BK188/'Base original'!$BL188</f>
        <v>3.5300138463020936E-2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0.2101343982010733</v>
      </c>
      <c r="BD199" s="8">
        <f>+('Base original'!BL200/'Base original'!BL188*100-100)*'Base original'!BL188/'Base original'!$BL188</f>
        <v>13.245780756988964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-1.9060567305217639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1.2649377621191611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0.33339727755474924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-3.4998296466752477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3.8332269242299954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8.5288759635742792</v>
      </c>
      <c r="AQ200" s="5">
        <f>+('Base original'!BA201/'Base original'!BA189*100-100)*'Base original'!BA189/'Base original'!$BL189</f>
        <v>5.0724995002681625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3.2501230149616434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-0.92261901295591475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-5.4784892452494183E-2</v>
      </c>
      <c r="BA200" s="5">
        <f>+('Base original'!BK201/'Base original'!BK189*100-100)*'Base original'!BK189/'Base original'!$BL189</f>
        <v>1.1601162947847587E-2</v>
      </c>
      <c r="BB200" s="5">
        <f>+(('Base original'!BH201-'Base original'!BJ201)/('Base original'!BH189-'Base original'!BJ189)*100-100)*('Base original'!BH189-'Base original'!BJ189)/'Base original'!$BL189</f>
        <v>-0.86783412050341924</v>
      </c>
      <c r="BC200" s="5">
        <f>+(('Base original'!BI201-'Base original'!BK201)/('Base original'!BI189-'Base original'!BK189)*100-100)*('Base original'!BI189-'Base original'!BK189)/'Base original'!$BL189</f>
        <v>9.745257747551872E-2</v>
      </c>
      <c r="BD200" s="8">
        <f>+('Base original'!BL201/'Base original'!BL189*100-100)*'Base original'!BL189/'Base original'!$BL189</f>
        <v>11.8939098962298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8.0423475942179197E-3</v>
      </c>
      <c r="Z201" s="5">
        <f>+('Base original'!AN202/'Base original'!AN190*100-100)*'Base original'!AN190/'Base original'!$AO190</f>
        <v>-0.50638370307148983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0.7123771435388585</v>
      </c>
      <c r="AD201" s="5">
        <f>+('Base original'!AQ202/'Base original'!AQ190*100-100)*'Base original'!AQ190/'Base original'!$BA190</f>
        <v>-7.3895958427857678E-2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0.91222179300374151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0.20423950560537954</v>
      </c>
      <c r="AK201" s="5">
        <f>+('Base original'!AX202/'Base original'!AX190*100-100)*'Base original'!AX190/'Base original'!$BA190</f>
        <v>0.13554486733976395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3.2903103708277275</v>
      </c>
      <c r="AO201" s="5">
        <f>+(('Base original'!AX202-'Base original'!AZ202)/('Base original'!AX190-'Base original'!AZ190)*100-100)*(('Base original'!AX190-'Base original'!AZ190)/'Base original'!BA190)</f>
        <v>0.12931890419859896</v>
      </c>
      <c r="AP201" s="8">
        <f>+('Base original'!BA202/'Base original'!BA190*100-100)*'Base original'!BA190/'Base original'!$BA190</f>
        <v>7.5218618645126876</v>
      </c>
      <c r="AQ201" s="5">
        <f>+('Base original'!BA202/'Base original'!BA190*100-100)*'Base original'!BA190/'Base original'!$BL190</f>
        <v>4.4992806774344709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-5.1751979904864596E-3</v>
      </c>
      <c r="AW201" s="5">
        <f>+('Base original'!BG202/'Base original'!BG190*100-100)*'Base original'!BG190/'Base original'!$BL190</f>
        <v>0.33832511372723417</v>
      </c>
      <c r="AX201" s="5">
        <f>+('Base original'!BH202/'Base original'!BH190*100-100)*'Base original'!BH190/'Base original'!$BL190</f>
        <v>-1.3255612350029098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-0.29436855143636048</v>
      </c>
      <c r="BA201" s="5">
        <f>+('Base original'!BK202/'Base original'!BK190*100-100)*'Base original'!BK190/'Base original'!$BL190</f>
        <v>1.1620766111382111E-2</v>
      </c>
      <c r="BB201" s="5">
        <f>+(('Base original'!BH202-'Base original'!BJ202)/('Base original'!BH190-'Base original'!BJ190)*100-100)*('Base original'!BH190-'Base original'!BJ190)/'Base original'!$BL190</f>
        <v>-1.0311926835665495</v>
      </c>
      <c r="BC201" s="5">
        <f>+(('Base original'!BI202-'Base original'!BK202)/('Base original'!BI190-'Base original'!BK190)*100-100)*('Base original'!BI190-'Base original'!BK190)/'Base original'!$BL190</f>
        <v>3.6404193613466217E-2</v>
      </c>
      <c r="BD201" s="8">
        <f>+('Base original'!BL202/'Base original'!BL190*100-100)*'Base original'!BL190/'Base original'!$BL190</f>
        <v>11.390968995089182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1.7426036179299162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2.0196655313798417</v>
      </c>
      <c r="AD202" s="5">
        <f>+('Base original'!AQ203/'Base original'!AQ191*100-100)*'Base original'!AQ191/'Base original'!$BA191</f>
        <v>1.3602411722368317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0.55395210113579951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2.9930518229074603E-2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-3.5721263010149018</v>
      </c>
      <c r="AM202" s="5">
        <f>+('Base original'!AZ203/'Base original'!AZ191*100-100)*'Base original'!AZ191/'Base original'!$BA191</f>
        <v>-2.0839841844517738E-3</v>
      </c>
      <c r="AN202" s="5">
        <f>+(('Base original'!AW203-'Base original'!AY203)/('Base original'!AW191-'Base original'!AY191)*100-100)*(('Base original'!AW191-'Base original'!AY191)/'Base original'!BA191)</f>
        <v>3.6020568192439772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8.2335442401386842</v>
      </c>
      <c r="AQ202" s="5">
        <f>+('Base original'!BA203/'Base original'!BA191*100-100)*'Base original'!BA191/'Base original'!$BL191</f>
        <v>4.8865678729468556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2.402983542535607</v>
      </c>
      <c r="AT202" s="5">
        <f>+('Base original'!BD203/'Base original'!BD191*100-100)*'Base original'!BD191/'Base original'!$BL191</f>
        <v>1.9484316496909175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-1.248861175554979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0.44437918621972999</v>
      </c>
      <c r="BA202" s="5">
        <f>+('Base original'!BK203/'Base original'!BK191*100-100)*'Base original'!BK191/'Base original'!$BL191</f>
        <v>1.4272236511777987E-2</v>
      </c>
      <c r="BB202" s="5">
        <f>+(('Base original'!BH203-'Base original'!BJ203)/('Base original'!BH191-'Base original'!BJ191)*100-100)*('Base original'!BH191-'Base original'!BJ191)/'Base original'!$BL191</f>
        <v>-1.6932403617747087</v>
      </c>
      <c r="BC202" s="5">
        <f>+(('Base original'!BI203-'Base original'!BK203)/('Base original'!BI191-'Base original'!BK191)*100-100)*('Base original'!BI191-'Base original'!BK191)/'Base original'!$BL191</f>
        <v>-1.1936860163092766E-2</v>
      </c>
      <c r="BD202" s="8">
        <f>+('Base original'!BL203/'Base original'!BL191*100-100)*'Base original'!BL191/'Base original'!$BL191</f>
        <v>10.2131979848957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-5.2508728339574562</v>
      </c>
      <c r="Z203" s="5">
        <f>+('Base original'!AN204/'Base original'!AN192*100-100)*'Base original'!AN192/'Base original'!$AO192</f>
        <v>-1.5350462481961835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7.7577332487484938</v>
      </c>
      <c r="AD203" s="5">
        <f>+('Base original'!AQ204/'Base original'!AQ192*100-100)*'Base original'!AQ192/'Base original'!$BA192</f>
        <v>3.5897006119453874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3.9323129476027785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0.19927134748632536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-3.6213104162220136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3.8205817637083412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6.9772231715282942</v>
      </c>
      <c r="AQ203" s="5">
        <f>+('Base original'!BA204/'Base original'!BA192*100-100)*'Base original'!BA192/'Base original'!$BL192</f>
        <v>4.1432612181462618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-1.0889468361835595</v>
      </c>
      <c r="AY203" s="5">
        <f>+('Base original'!BI204/'Base original'!BI192*100-100)*'Base original'!BI192/'Base original'!$BL192</f>
        <v>-7.0617800660259356E-2</v>
      </c>
      <c r="AZ203" s="5">
        <f>+('Base original'!BJ204/'Base original'!BJ192*100-100)*'Base original'!BJ192/'Base original'!$BL192</f>
        <v>1.1102232862590886</v>
      </c>
      <c r="BA203" s="5">
        <f>+('Base original'!BK204/'Base original'!BK192*100-100)*'Base original'!BK192/'Base original'!$BL192</f>
        <v>6.7538660891627083E-3</v>
      </c>
      <c r="BB203" s="5">
        <f>+(('Base original'!BH204-'Base original'!BJ204)/('Base original'!BH192-'Base original'!BJ192)*100-100)*('Base original'!BH192-'Base original'!BJ192)/'Base original'!$BL192</f>
        <v>-2.1991701224426476</v>
      </c>
      <c r="BC203" s="5">
        <f>+(('Base original'!BI204-'Base original'!BK204)/('Base original'!BI192-'Base original'!BK192)*100-100)*('Base original'!BI192-'Base original'!BK192)/'Base original'!$BL192</f>
        <v>-7.737166674942203E-2</v>
      </c>
      <c r="BD203" s="8">
        <f>+('Base original'!BL204/'Base original'!BL192*100-100)*'Base original'!BL192/'Base original'!$BL192</f>
        <v>10.343026310567112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10.261595576508926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4.0869046631890225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0.58191932449306349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-2.493905223827952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3.0758245483210156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6.065409529203265</v>
      </c>
      <c r="AQ204" s="5">
        <f>+('Base original'!BA205/'Base original'!BA193*100-100)*'Base original'!BA193/'Base original'!$BL193</f>
        <v>3.604784142202794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2.7547192576157653</v>
      </c>
      <c r="AT204" s="5">
        <f>+('Base original'!BD205/'Base original'!BD193*100-100)*'Base original'!BD193/'Base original'!$BL193</f>
        <v>3.1369115362346935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-0.89452751254937868</v>
      </c>
      <c r="AY204" s="5">
        <f>+('Base original'!BI205/'Base original'!BI193*100-100)*'Base original'!BI193/'Base original'!$BL193</f>
        <v>-0.14482503279785361</v>
      </c>
      <c r="AZ204" s="5">
        <f>+('Base original'!BJ205/'Base original'!BJ193*100-100)*'Base original'!BJ193/'Base original'!$BL193</f>
        <v>1.0682904626373391</v>
      </c>
      <c r="BA204" s="5">
        <f>+('Base original'!BK205/'Base original'!BK193*100-100)*'Base original'!BK193/'Base original'!$BL193</f>
        <v>-3.306989148556511E-3</v>
      </c>
      <c r="BB204" s="5">
        <f>+(('Base original'!BH205-'Base original'!BJ205)/('Base original'!BH193-'Base original'!BJ193)*100-100)*('Base original'!BH193-'Base original'!BJ193)/'Base original'!$BL193</f>
        <v>-1.9628179751867181</v>
      </c>
      <c r="BC204" s="5">
        <f>+(('Base original'!BI205-'Base original'!BK205)/('Base original'!BI193-'Base original'!BK193)*100-100)*('Base original'!BI193-'Base original'!BK193)/'Base original'!$BL193</f>
        <v>-0.14151804364929702</v>
      </c>
      <c r="BD204" s="8">
        <f>+('Base original'!BL205/'Base original'!BL193*100-100)*'Base original'!BL193/'Base original'!$BL193</f>
        <v>9.8152013600627583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-5.9202807629985461</v>
      </c>
      <c r="Z205" s="5">
        <f>+('Base original'!AN206/'Base original'!AN194*100-100)*'Base original'!AN194/'Base original'!$AO194</f>
        <v>-1.8664272118251075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11.68055456723126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3.7258233443120514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-1.0043753944510359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-2.6683506647920447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1.6639752703410098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4.060183969487241</v>
      </c>
      <c r="AQ205" s="5">
        <f>+('Base original'!BA206/'Base original'!BA194*100-100)*'Base original'!BA194/'Base original'!$BL194</f>
        <v>2.4193619952791603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2.6415726395196462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-0.6105688266575654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0.98624194163764189</v>
      </c>
      <c r="BA205" s="5">
        <f>+('Base original'!BK206/'Base original'!BK194*100-100)*'Base original'!BK194/'Base original'!$BL194</f>
        <v>-1.2107651056647005E-2</v>
      </c>
      <c r="BB205" s="5">
        <f>+(('Base original'!BH206-'Base original'!BJ206)/('Base original'!BH194-'Base original'!BJ194)*100-100)*('Base original'!BH194-'Base original'!BJ194)/'Base original'!$BL194</f>
        <v>-1.5968107682952077</v>
      </c>
      <c r="BC205" s="5">
        <f>+(('Base original'!BI206-'Base original'!BK206)/('Base original'!BI194-'Base original'!BK194)*100-100)*('Base original'!BI194-'Base original'!BK194)/'Base original'!$BL194</f>
        <v>-0.15980681856880999</v>
      </c>
      <c r="BD205" s="8">
        <f>+('Base original'!BL206/'Base original'!BL194*100-100)*'Base original'!BL194/'Base original'!$BL194</f>
        <v>9.3954612084325078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-12.817382300872119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-5.9010680190283562</v>
      </c>
      <c r="Z206" s="5">
        <f>+('Base original'!AN207/'Base original'!AN195*100-100)*'Base original'!AN195/'Base original'!$AO195</f>
        <v>-2.1283695116105057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12.909734756089348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3.8468571905341835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-1.1560738463374258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-1.8903393943595466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0.73426554802212074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2.8684894354545065</v>
      </c>
      <c r="AQ206" s="5">
        <f>+('Base original'!BA207/'Base original'!BA195*100-100)*'Base original'!BA195/'Base original'!$BL195</f>
        <v>1.6997922248186086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1.8957071067290159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1.0262568976537458</v>
      </c>
      <c r="AX206" s="5">
        <f>+('Base original'!BH207/'Base original'!BH195*100-100)*'Base original'!BH195/'Base original'!$BL195</f>
        <v>-0.77912788708863412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0.90273573586036593</v>
      </c>
      <c r="BA206" s="5">
        <f>+('Base original'!BK207/'Base original'!BK195*100-100)*'Base original'!BK195/'Base original'!$BL195</f>
        <v>-3.6528613139653679E-2</v>
      </c>
      <c r="BB206" s="5">
        <f>+(('Base original'!BH207-'Base original'!BJ207)/('Base original'!BH195-'Base original'!BJ195)*100-100)*('Base original'!BH195-'Base original'!BJ195)/'Base original'!$BL195</f>
        <v>-1.6818636229490005</v>
      </c>
      <c r="BC206" s="5">
        <f>+(('Base original'!BI207-'Base original'!BK207)/('Base original'!BI195-'Base original'!BK195)*100-100)*('Base original'!BI195-'Base original'!BK195)/'Base original'!$BL195</f>
        <v>-0.19663367256948913</v>
      </c>
      <c r="BD206" s="8">
        <f>+('Base original'!BL207/'Base original'!BL195*100-100)*'Base original'!BL195/'Base original'!$BL195</f>
        <v>7.0226030015041658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-24.261077069612469</v>
      </c>
      <c r="AB207" s="5">
        <f>+('Base original'!AO208/'Base original'!AO196*100-100)*'Base original'!AO196/'Base original'!$BA196</f>
        <v>-11.120879508421382</v>
      </c>
      <c r="AC207" s="5">
        <f>+('Base original'!AP208/'Base original'!AP196*100-100)*'Base original'!AP196/'Base original'!$BA196</f>
        <v>13.635790640454305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3.8058948151785419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1.3386343385213704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0.29232873134256987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1.0463056071788013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3.7065953678502979</v>
      </c>
      <c r="AQ207" s="5">
        <f>+('Base original'!BA208/'Base original'!BA196*100-100)*'Base original'!BA196/'Base original'!$BL196</f>
        <v>2.1822402562719572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1.0030267906733989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-0.97693804873119261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1.1687359257998637</v>
      </c>
      <c r="BA207" s="5">
        <f>+('Base original'!BK208/'Base original'!BK196*100-100)*'Base original'!BK196/'Base original'!$BL196</f>
        <v>-4.7707393625005819E-2</v>
      </c>
      <c r="BB207" s="5">
        <f>+(('Base original'!BH208-'Base original'!BJ208)/('Base original'!BH196-'Base original'!BJ196)*100-100)*('Base original'!BH196-'Base original'!BJ196)/'Base original'!$BL196</f>
        <v>-2.1456739745310567</v>
      </c>
      <c r="BC207" s="5">
        <f>+(('Base original'!BI208-'Base original'!BK208)/('Base original'!BI196-'Base original'!BK196)*100-100)*('Base original'!BI196-'Base original'!BK196)/'Base original'!$BL196</f>
        <v>-0.22698581385702327</v>
      </c>
      <c r="BD207" s="8">
        <f>+('Base original'!BL208/'Base original'!BL196*100-100)*'Base original'!BL196/'Base original'!$BL196</f>
        <v>5.5343334520869121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-5.4773442005416459</v>
      </c>
      <c r="Z208" s="5">
        <f>+('Base original'!AN209/'Base original'!AN197*100-100)*'Base original'!AN197/'Base original'!$AO197</f>
        <v>-2.4212948006499047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13.74440146868012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3.5066863843463114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1.2318676051676209</v>
      </c>
      <c r="AK208" s="5">
        <f>+('Base original'!AX209/'Base original'!AX197*100-100)*'Base original'!AX197/'Base original'!$BA197</f>
        <v>0.10183523268577489</v>
      </c>
      <c r="AL208" s="5">
        <f>+('Base original'!AY209/'Base original'!AY197*100-100)*'Base original'!AY197/'Base original'!$BA197</f>
        <v>0.85809972110406796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0.37376788406355277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2.1536251016889878</v>
      </c>
      <c r="AQ208" s="5">
        <f>+('Base original'!BA209/'Base original'!BA197*100-100)*'Base original'!BA197/'Base original'!$BL197</f>
        <v>1.2730977995078194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0.524538193450519</v>
      </c>
      <c r="AT208" s="5">
        <f>+('Base original'!BD209/'Base original'!BD197*100-100)*'Base original'!BD197/'Base original'!$BL197</f>
        <v>2.6125333690698902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-0.92264551263627825</v>
      </c>
      <c r="AY208" s="5">
        <f>+('Base original'!BI209/'Base original'!BI197*100-100)*'Base original'!BI197/'Base original'!$BL197</f>
        <v>-0.23933867252774962</v>
      </c>
      <c r="AZ208" s="5">
        <f>+('Base original'!BJ209/'Base original'!BJ197*100-100)*'Base original'!BJ197/'Base original'!$BL197</f>
        <v>1.1238635415341955</v>
      </c>
      <c r="BA208" s="5">
        <f>+('Base original'!BK209/'Base original'!BK197*100-100)*'Base original'!BK197/'Base original'!$BL197</f>
        <v>-2.6663828872153489E-2</v>
      </c>
      <c r="BB208" s="5">
        <f>+(('Base original'!BH209-'Base original'!BJ209)/('Base original'!BH197-'Base original'!BJ197)*100-100)*('Base original'!BH197-'Base original'!BJ197)/'Base original'!$BL197</f>
        <v>-2.0465090541704734</v>
      </c>
      <c r="BC208" s="5">
        <f>+(('Base original'!BI209-'Base original'!BK209)/('Base original'!BI197-'Base original'!BK197)*100-100)*('Base original'!BI197-'Base original'!BK197)/'Base original'!$BL197</f>
        <v>-0.21267484365559622</v>
      </c>
      <c r="BD208" s="8">
        <f>+('Base original'!BL209/'Base original'!BL197*100-100)*'Base original'!BL197/'Base original'!$BL197</f>
        <v>4.3719050600651883</v>
      </c>
    </row>
    <row r="209" spans="1:58" x14ac:dyDescent="0.25">
      <c r="A209" s="17">
        <v>44866</v>
      </c>
      <c r="B209" s="5">
        <f>+'Base original'!B210/'Base original'!B198*100-100</f>
        <v>8.24554767315216</v>
      </c>
      <c r="C209" s="5">
        <f>+'Base original'!C210/'Base original'!C198*100-100</f>
        <v>10.808039865881526</v>
      </c>
      <c r="D209" s="5">
        <f>+'Base original'!D210/'Base original'!D198*100-100</f>
        <v>14.27070011230451</v>
      </c>
      <c r="E209" s="5">
        <f>+'Base original'!E210/'Base original'!E198*100-100</f>
        <v>16.193795372955535</v>
      </c>
      <c r="F209" s="8">
        <f>+'Base original'!F210/'Base original'!F198*100-100</f>
        <v>10.734298537063069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0.96932416963831258</v>
      </c>
      <c r="AK209" s="5">
        <f>+('Base original'!AX210/'Base original'!AX198*100-100)*'Base original'!AX198/'Base original'!$BA198</f>
        <v>9.18760396297746E-2</v>
      </c>
      <c r="AL209" s="5">
        <f>+('Base original'!AY210/'Base original'!AY198*100-100)*'Base original'!AY198/'Base original'!$BA198</f>
        <v>1.3143806356359675</v>
      </c>
      <c r="AM209" s="5">
        <f>+('Base original'!AZ210/'Base original'!AZ198*100-100)*'Base original'!AZ198/'Base original'!$BA198</f>
        <v>-4.9093704069197597E-3</v>
      </c>
      <c r="AN209" s="5">
        <f>+(('Base original'!AW210-'Base original'!AY210)/('Base original'!AW198-'Base original'!AY198)*100-100)*(('Base original'!AW198-'Base original'!AY198)/'Base original'!BA198)</f>
        <v>-0.3450564659976566</v>
      </c>
      <c r="AO209" s="5">
        <f>+(('Base original'!AX210-'Base original'!AZ210)/('Base original'!AX198-'Base original'!AZ198)*100-100)*(('Base original'!AX198-'Base original'!AZ198)/'Base original'!BA198)</f>
        <v>9.6785410036694289E-2</v>
      </c>
      <c r="AP209" s="8">
        <f>+('Base original'!BA210/'Base original'!BA198*100-100)*'Base original'!BA198/'Base original'!$BA198</f>
        <v>2.5121986353130268</v>
      </c>
      <c r="AQ209" s="5">
        <f>+('Base original'!BA210/'Base original'!BA198*100-100)*'Base original'!BA198/'Base original'!$BL198</f>
        <v>1.4732527349000744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-0.16931890167197555</v>
      </c>
      <c r="AT209" s="5">
        <f>+('Base original'!BD210/'Base original'!BD198*100-100)*'Base original'!BD198/'Base original'!$BL198</f>
        <v>2.4545343323360638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-1.3992492368080471E-2</v>
      </c>
      <c r="AW209" s="5">
        <f>+('Base original'!BG210/'Base original'!BG198*100-100)*'Base original'!BG198/'Base original'!$BL198</f>
        <v>1.3572180796865352</v>
      </c>
      <c r="AX209" s="5">
        <f>+('Base original'!BH210/'Base original'!BH198*100-100)*'Base original'!BH198/'Base original'!$BL198</f>
        <v>-0.94514169404240167</v>
      </c>
      <c r="AY209" s="5">
        <f>+('Base original'!BI210/'Base original'!BI198*100-100)*'Base original'!BI198/'Base original'!$BL198</f>
        <v>-0.22204575909368543</v>
      </c>
      <c r="AZ209" s="5">
        <f>+('Base original'!BJ210/'Base original'!BJ198*100-100)*'Base original'!BJ198/'Base original'!$BL198</f>
        <v>0.88715634061839477</v>
      </c>
      <c r="BA209" s="5">
        <f>+('Base original'!BK210/'Base original'!BK198*100-100)*'Base original'!BK198/'Base original'!$BL198</f>
        <v>-1.5813080132676492E-2</v>
      </c>
      <c r="BB209" s="5">
        <f>+(('Base original'!BH210-'Base original'!BJ210)/('Base original'!BH198-'Base original'!BJ198)*100-100)*('Base original'!BH198-'Base original'!BJ198)/'Base original'!$BL198</f>
        <v>-1.8322980346607967</v>
      </c>
      <c r="BC209" s="5">
        <f>+(('Base original'!BI210-'Base original'!BK210)/('Base original'!BI198-'Base original'!BK198)*100-100)*('Base original'!BI198-'Base original'!BK198)/'Base original'!$BL198</f>
        <v>-0.20623267896100872</v>
      </c>
      <c r="BD209" s="8">
        <f>+('Base original'!BL210/'Base original'!BL198*100-100)*'Base original'!BL198/'Base original'!$BL198</f>
        <v>3.6119501577875037</v>
      </c>
    </row>
    <row r="211" spans="1:58" x14ac:dyDescent="0.25">
      <c r="T211" s="78"/>
      <c r="U211" s="78"/>
      <c r="V211" s="78"/>
      <c r="W211" s="78"/>
      <c r="X211" s="78"/>
      <c r="Y211" s="78"/>
      <c r="Z211" s="78"/>
      <c r="AA211" s="78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</row>
  </sheetData>
  <mergeCells count="18"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  <mergeCell ref="G4:S4"/>
    <mergeCell ref="AB4:AO4"/>
    <mergeCell ref="AQ4:BC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09"/>
  <sheetViews>
    <sheetView showGridLines="0" zoomScale="85" zoomScaleNormal="85" workbookViewId="0">
      <pane xSplit="1" ySplit="5" topLeftCell="B183" activePane="bottomRight" state="frozen"/>
      <selection pane="topRight" activeCell="B1" sqref="B1"/>
      <selection pane="bottomLeft" activeCell="A6" sqref="A6"/>
      <selection pane="bottomRight" activeCell="A209" sqref="A209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83" t="s">
        <v>106</v>
      </c>
      <c r="C1" s="83"/>
      <c r="D1" s="83"/>
      <c r="E1" s="83"/>
      <c r="F1" s="107"/>
    </row>
    <row r="2" spans="1:9" s="3" customFormat="1" ht="21.75" customHeight="1" x14ac:dyDescent="0.25">
      <c r="A2" s="2"/>
      <c r="B2" s="88" t="s">
        <v>44</v>
      </c>
      <c r="C2" s="88"/>
      <c r="D2" s="88"/>
      <c r="E2" s="88"/>
      <c r="F2" s="111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04" t="s">
        <v>109</v>
      </c>
      <c r="C4" s="105"/>
      <c r="D4" s="105"/>
      <c r="E4" s="105"/>
      <c r="F4" s="106"/>
    </row>
    <row r="5" spans="1:9" ht="15" customHeight="1" x14ac:dyDescent="0.25">
      <c r="A5" s="2"/>
      <c r="B5" s="94" t="s">
        <v>273</v>
      </c>
      <c r="C5" s="95"/>
      <c r="D5" s="95"/>
      <c r="E5" s="95"/>
      <c r="F5" s="96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-0.80402496916831012</v>
      </c>
      <c r="C209" s="5">
        <f>('Base original'!C210/'Base original'!C209*100-100)</f>
        <v>1.3855000885356645</v>
      </c>
      <c r="D209" s="5">
        <f>('Base original'!D210/'Base original'!D209*100-100)</f>
        <v>0.71360637975901398</v>
      </c>
      <c r="E209" s="5">
        <f>('Base original'!E210/'Base original'!E209*100-100)</f>
        <v>-6.0006508863441184</v>
      </c>
      <c r="F209" s="9">
        <f>('Base original'!F210/'Base original'!F209*100-100)</f>
        <v>-0.42495937358617653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="130" zoomScaleNormal="130" workbookViewId="0">
      <selection activeCell="A6" sqref="A6"/>
    </sheetView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2:21" x14ac:dyDescent="0.25">
      <c r="B2" s="22" t="s">
        <v>87</v>
      </c>
      <c r="G2" s="22" t="s">
        <v>117</v>
      </c>
      <c r="L2" s="22" t="s">
        <v>118</v>
      </c>
    </row>
    <row r="3" spans="2:21" x14ac:dyDescent="0.25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2:21" x14ac:dyDescent="0.25">
      <c r="Q4" s="75"/>
      <c r="R4" s="75"/>
      <c r="S4" s="75"/>
      <c r="T4" s="75"/>
      <c r="U4" s="75"/>
    </row>
    <row r="5" spans="2:21" x14ac:dyDescent="0.25">
      <c r="Q5" s="75"/>
      <c r="R5" s="75"/>
      <c r="S5" s="75"/>
      <c r="T5" s="75"/>
      <c r="U5" s="75"/>
    </row>
    <row r="6" spans="2:21" x14ac:dyDescent="0.25">
      <c r="Q6" s="75"/>
      <c r="R6" s="75"/>
      <c r="S6" s="75"/>
      <c r="T6" s="75"/>
      <c r="U6" s="75"/>
    </row>
    <row r="7" spans="2:21" x14ac:dyDescent="0.25">
      <c r="Q7" s="75"/>
      <c r="R7" s="75"/>
      <c r="S7" s="75"/>
      <c r="T7" s="75"/>
      <c r="U7" s="75"/>
    </row>
    <row r="8" spans="2:21" x14ac:dyDescent="0.25">
      <c r="Q8" s="75"/>
      <c r="R8" s="75"/>
      <c r="S8" s="75"/>
      <c r="T8" s="75"/>
      <c r="U8" s="75"/>
    </row>
    <row r="9" spans="2:21" x14ac:dyDescent="0.25">
      <c r="Q9" s="75"/>
      <c r="R9" s="75"/>
      <c r="S9" s="75"/>
      <c r="T9" s="75"/>
      <c r="U9" s="75"/>
    </row>
    <row r="10" spans="2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18" t="s">
        <v>274</v>
      </c>
      <c r="H17" s="118"/>
      <c r="I17" s="118"/>
      <c r="J17" s="118"/>
      <c r="L17" s="24" t="s">
        <v>84</v>
      </c>
    </row>
    <row r="18" spans="1:20" ht="24" customHeight="1" x14ac:dyDescent="0.25">
      <c r="B18" s="24"/>
      <c r="G18" s="118"/>
      <c r="H18" s="118"/>
      <c r="I18" s="118"/>
      <c r="J18" s="118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7" t="s">
        <v>88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</row>
    <row r="21" spans="1:20" ht="15.75" x14ac:dyDescent="0.25">
      <c r="B21" s="27" t="s">
        <v>181</v>
      </c>
      <c r="G21" s="26"/>
      <c r="H21" s="26"/>
      <c r="I21" s="26"/>
      <c r="J21" s="26"/>
      <c r="L21" s="20" t="s">
        <v>172</v>
      </c>
    </row>
    <row r="22" spans="1:20" ht="15.75" x14ac:dyDescent="0.25">
      <c r="B22" s="27" t="s">
        <v>182</v>
      </c>
      <c r="G22" s="26"/>
      <c r="H22" s="26"/>
      <c r="I22" s="26"/>
      <c r="J22" s="26"/>
      <c r="L22" s="20"/>
    </row>
    <row r="23" spans="1:20" x14ac:dyDescent="0.25">
      <c r="B23" s="116" t="s">
        <v>89</v>
      </c>
      <c r="C23" s="116"/>
      <c r="D23" s="116"/>
      <c r="E23" s="116"/>
      <c r="G23" s="116" t="s">
        <v>90</v>
      </c>
      <c r="H23" s="116"/>
      <c r="I23" s="116"/>
      <c r="J23" s="116"/>
      <c r="L23" s="116" t="s">
        <v>91</v>
      </c>
      <c r="M23" s="116"/>
      <c r="N23" s="116"/>
      <c r="O23" s="116"/>
      <c r="Q23" s="116" t="s">
        <v>92</v>
      </c>
      <c r="R23" s="116"/>
      <c r="S23" s="116"/>
      <c r="T23" s="116"/>
    </row>
    <row r="37" spans="2:20" x14ac:dyDescent="0.25">
      <c r="B37" s="4" t="s">
        <v>95</v>
      </c>
    </row>
    <row r="38" spans="2:20" x14ac:dyDescent="0.25">
      <c r="B38" s="4"/>
    </row>
    <row r="39" spans="2:20" ht="15.75" x14ac:dyDescent="0.25">
      <c r="B39" s="65" t="s">
        <v>173</v>
      </c>
      <c r="G39" s="25"/>
      <c r="L39" s="25"/>
      <c r="Q39" s="25"/>
    </row>
    <row r="40" spans="2:20" x14ac:dyDescent="0.25">
      <c r="B40" s="116" t="s">
        <v>89</v>
      </c>
      <c r="C40" s="116"/>
      <c r="D40" s="116"/>
      <c r="E40" s="116"/>
      <c r="G40" s="116" t="s">
        <v>90</v>
      </c>
      <c r="H40" s="116"/>
      <c r="I40" s="116"/>
      <c r="J40" s="116"/>
      <c r="L40" s="116" t="s">
        <v>91</v>
      </c>
      <c r="M40" s="116"/>
      <c r="N40" s="116"/>
      <c r="O40" s="116"/>
      <c r="Q40" s="116" t="s">
        <v>92</v>
      </c>
      <c r="R40" s="116"/>
      <c r="S40" s="116"/>
      <c r="T40" s="116"/>
    </row>
    <row r="54" spans="2:17" x14ac:dyDescent="0.25">
      <c r="B54" s="20" t="s">
        <v>95</v>
      </c>
    </row>
    <row r="55" spans="2:17" x14ac:dyDescent="0.25">
      <c r="B55" s="20"/>
    </row>
    <row r="56" spans="2:17" ht="15.75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16" t="s">
        <v>89</v>
      </c>
      <c r="E58" s="116"/>
      <c r="F58" s="116"/>
      <c r="G58" s="116"/>
      <c r="I58" s="116" t="s">
        <v>134</v>
      </c>
      <c r="J58" s="116"/>
      <c r="K58" s="116"/>
      <c r="L58" s="116"/>
      <c r="N58" s="116" t="s">
        <v>91</v>
      </c>
      <c r="O58" s="116"/>
      <c r="P58" s="116"/>
      <c r="Q58" s="116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5.75" x14ac:dyDescent="0.25">
      <c r="B74" s="72" t="s">
        <v>174</v>
      </c>
    </row>
    <row r="75" spans="2:20" x14ac:dyDescent="0.25">
      <c r="B75" s="66" t="s">
        <v>175</v>
      </c>
    </row>
    <row r="76" spans="2:20" x14ac:dyDescent="0.25">
      <c r="B76" s="116" t="s">
        <v>93</v>
      </c>
      <c r="C76" s="116"/>
      <c r="D76" s="116"/>
      <c r="E76" s="116"/>
      <c r="G76" s="116" t="s">
        <v>94</v>
      </c>
      <c r="H76" s="116"/>
      <c r="I76" s="116"/>
      <c r="J76" s="116"/>
      <c r="M76" s="71"/>
      <c r="N76" s="71" t="s">
        <v>77</v>
      </c>
      <c r="O76" s="71"/>
      <c r="Q76" s="116" t="s">
        <v>76</v>
      </c>
      <c r="R76" s="116"/>
      <c r="S76" s="116"/>
      <c r="T76" s="116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5.75" x14ac:dyDescent="0.25">
      <c r="B93" s="65" t="s">
        <v>183</v>
      </c>
    </row>
    <row r="94" spans="2:20" x14ac:dyDescent="0.25">
      <c r="B94" s="66" t="s">
        <v>176</v>
      </c>
    </row>
    <row r="95" spans="2:20" x14ac:dyDescent="0.25">
      <c r="B95" s="116" t="s">
        <v>42</v>
      </c>
      <c r="C95" s="116"/>
      <c r="D95" s="116"/>
      <c r="E95" s="116"/>
      <c r="G95" s="116" t="s">
        <v>96</v>
      </c>
      <c r="H95" s="116"/>
      <c r="I95" s="116"/>
      <c r="J95" s="116"/>
      <c r="L95" s="116" t="s">
        <v>97</v>
      </c>
      <c r="M95" s="116"/>
      <c r="N95" s="116"/>
      <c r="O95" s="116"/>
      <c r="Q95" s="116" t="s">
        <v>45</v>
      </c>
      <c r="R95" s="116"/>
      <c r="S95" s="116"/>
      <c r="T95" s="116"/>
    </row>
    <row r="110" spans="2:2" x14ac:dyDescent="0.25">
      <c r="B110" s="20" t="s">
        <v>274</v>
      </c>
    </row>
    <row r="113" spans="2:17" ht="15.75" x14ac:dyDescent="0.25">
      <c r="B113" s="65" t="s">
        <v>185</v>
      </c>
    </row>
    <row r="114" spans="2:17" x14ac:dyDescent="0.25">
      <c r="B114" s="66" t="s">
        <v>177</v>
      </c>
    </row>
    <row r="115" spans="2:17" x14ac:dyDescent="0.25">
      <c r="B115" s="116" t="s">
        <v>37</v>
      </c>
      <c r="C115" s="116"/>
      <c r="D115" s="116"/>
      <c r="E115" s="116"/>
      <c r="H115" s="116" t="s">
        <v>38</v>
      </c>
      <c r="I115" s="116"/>
      <c r="J115" s="116"/>
      <c r="K115" s="116"/>
      <c r="N115" s="116" t="s">
        <v>41</v>
      </c>
      <c r="O115" s="116"/>
      <c r="P115" s="116"/>
      <c r="Q115" s="116"/>
    </row>
    <row r="131" spans="2:2" x14ac:dyDescent="0.25">
      <c r="B131" s="20" t="s">
        <v>98</v>
      </c>
    </row>
    <row r="132" spans="2:2" ht="18" x14ac:dyDescent="0.25">
      <c r="B132" s="28" t="s">
        <v>99</v>
      </c>
    </row>
  </sheetData>
  <mergeCells count="23">
    <mergeCell ref="A20:T20"/>
    <mergeCell ref="G17:J18"/>
    <mergeCell ref="N58:Q58"/>
    <mergeCell ref="B23:E23"/>
    <mergeCell ref="G23:J23"/>
    <mergeCell ref="L23:O23"/>
    <mergeCell ref="Q23:T23"/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3" t="s">
        <v>186</v>
      </c>
      <c r="B2" t="s">
        <v>187</v>
      </c>
      <c r="C2" t="s">
        <v>270</v>
      </c>
      <c r="D2">
        <v>25877.188999999998</v>
      </c>
      <c r="E2" s="74">
        <v>44900.769699074073</v>
      </c>
      <c r="F2" t="b">
        <v>1</v>
      </c>
      <c r="G2" s="73" t="s">
        <v>0</v>
      </c>
      <c r="H2" s="73" t="s">
        <v>188</v>
      </c>
      <c r="I2" s="73" t="s">
        <v>271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270</v>
      </c>
      <c r="D3">
        <v>5571.0029999999997</v>
      </c>
      <c r="E3" s="74">
        <v>44900.769699074073</v>
      </c>
      <c r="F3" t="b">
        <v>1</v>
      </c>
      <c r="G3" s="73" t="s">
        <v>1</v>
      </c>
      <c r="H3" s="73" t="s">
        <v>188</v>
      </c>
      <c r="I3" s="73" t="s">
        <v>271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270</v>
      </c>
      <c r="D4">
        <v>9317.4879999999994</v>
      </c>
      <c r="E4" s="74">
        <v>44900.769699074073</v>
      </c>
      <c r="F4" t="b">
        <v>1</v>
      </c>
      <c r="G4" s="73" t="s">
        <v>2</v>
      </c>
      <c r="H4" s="73" t="s">
        <v>188</v>
      </c>
      <c r="I4" s="73" t="s">
        <v>271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270</v>
      </c>
      <c r="D5">
        <v>3905.4259999999999</v>
      </c>
      <c r="E5" s="74">
        <v>44900.769699074073</v>
      </c>
      <c r="F5" t="b">
        <v>1</v>
      </c>
      <c r="G5" s="73" t="s">
        <v>3</v>
      </c>
      <c r="H5" s="73" t="s">
        <v>188</v>
      </c>
      <c r="I5" s="73" t="s">
        <v>271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270</v>
      </c>
      <c r="D6">
        <v>44671.106</v>
      </c>
      <c r="E6" s="74">
        <v>44900.769699074073</v>
      </c>
      <c r="F6" t="b">
        <v>1</v>
      </c>
      <c r="G6" s="73" t="s">
        <v>4</v>
      </c>
      <c r="H6" s="73" t="s">
        <v>188</v>
      </c>
      <c r="I6" s="73" t="s">
        <v>271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270</v>
      </c>
      <c r="D7">
        <v>26.840105511345499</v>
      </c>
      <c r="E7" s="74">
        <v>44900.769699074073</v>
      </c>
      <c r="F7" t="b">
        <v>1</v>
      </c>
      <c r="G7" s="73" t="s">
        <v>5</v>
      </c>
      <c r="H7" s="73" t="s">
        <v>188</v>
      </c>
      <c r="I7" s="73" t="s">
        <v>271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270</v>
      </c>
      <c r="E8" s="74">
        <v>44900.769699074073</v>
      </c>
      <c r="F8" t="b">
        <v>1</v>
      </c>
      <c r="G8" s="73" t="s">
        <v>158</v>
      </c>
      <c r="H8" s="73" t="s">
        <v>188</v>
      </c>
      <c r="I8" s="73" t="s">
        <v>271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270</v>
      </c>
      <c r="E9" s="74">
        <v>44900.769699074073</v>
      </c>
      <c r="F9" t="b">
        <v>1</v>
      </c>
      <c r="G9" s="73" t="s">
        <v>171</v>
      </c>
      <c r="H9" s="73" t="s">
        <v>188</v>
      </c>
      <c r="I9" s="73" t="s">
        <v>271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270</v>
      </c>
      <c r="E10" s="74">
        <v>44900.769699074073</v>
      </c>
      <c r="F10" t="b">
        <v>1</v>
      </c>
      <c r="G10" s="73" t="s">
        <v>168</v>
      </c>
      <c r="H10" s="73" t="s">
        <v>188</v>
      </c>
      <c r="I10" s="73" t="s">
        <v>271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270</v>
      </c>
      <c r="E11" s="74">
        <v>44900.769699074073</v>
      </c>
      <c r="F11" t="b">
        <v>1</v>
      </c>
      <c r="G11" s="73" t="s">
        <v>170</v>
      </c>
      <c r="H11" s="73" t="s">
        <v>188</v>
      </c>
      <c r="I11" s="73" t="s">
        <v>271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270</v>
      </c>
      <c r="E12" s="74">
        <v>44900.769699074073</v>
      </c>
      <c r="F12" t="b">
        <v>1</v>
      </c>
      <c r="G12" s="73" t="s">
        <v>167</v>
      </c>
      <c r="H12" s="73" t="s">
        <v>188</v>
      </c>
      <c r="I12" s="73" t="s">
        <v>271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270</v>
      </c>
      <c r="E13" s="74">
        <v>44900.769699074073</v>
      </c>
      <c r="F13" t="b">
        <v>1</v>
      </c>
      <c r="G13" s="73" t="s">
        <v>120</v>
      </c>
      <c r="H13" s="73" t="s">
        <v>188</v>
      </c>
      <c r="I13" s="73" t="s">
        <v>271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270</v>
      </c>
      <c r="E14" s="74">
        <v>44900.769699074073</v>
      </c>
      <c r="F14" t="b">
        <v>1</v>
      </c>
      <c r="G14" s="73" t="s">
        <v>165</v>
      </c>
      <c r="H14" s="73" t="s">
        <v>188</v>
      </c>
      <c r="I14" s="73" t="s">
        <v>271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270</v>
      </c>
      <c r="E15" s="74">
        <v>44900.769699074073</v>
      </c>
      <c r="F15" t="b">
        <v>1</v>
      </c>
      <c r="G15" s="73" t="s">
        <v>121</v>
      </c>
      <c r="H15" s="73" t="s">
        <v>188</v>
      </c>
      <c r="I15" s="73" t="s">
        <v>271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270</v>
      </c>
      <c r="E16" s="74">
        <v>44900.769699074073</v>
      </c>
      <c r="F16" t="b">
        <v>1</v>
      </c>
      <c r="G16" s="73" t="s">
        <v>166</v>
      </c>
      <c r="H16" s="73" t="s">
        <v>188</v>
      </c>
      <c r="I16" s="73" t="s">
        <v>271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270</v>
      </c>
      <c r="D17">
        <v>10.2731725726366</v>
      </c>
      <c r="E17" s="74">
        <v>44900.769699074073</v>
      </c>
      <c r="F17" t="b">
        <v>1</v>
      </c>
      <c r="G17" s="73" t="s">
        <v>6</v>
      </c>
      <c r="H17" s="73" t="s">
        <v>188</v>
      </c>
      <c r="I17" s="73" t="s">
        <v>271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270</v>
      </c>
      <c r="E18" s="74">
        <v>44900.769699074073</v>
      </c>
      <c r="F18" t="b">
        <v>1</v>
      </c>
      <c r="G18" s="73" t="s">
        <v>156</v>
      </c>
      <c r="H18" s="73" t="s">
        <v>188</v>
      </c>
      <c r="I18" s="73" t="s">
        <v>271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270</v>
      </c>
      <c r="E19" s="74">
        <v>44900.769699074073</v>
      </c>
      <c r="F19" t="b">
        <v>1</v>
      </c>
      <c r="G19" s="73" t="s">
        <v>169</v>
      </c>
      <c r="H19" s="73" t="s">
        <v>188</v>
      </c>
      <c r="I19" s="73" t="s">
        <v>271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270</v>
      </c>
      <c r="E20" s="74">
        <v>44900.769699074073</v>
      </c>
      <c r="F20" t="b">
        <v>1</v>
      </c>
      <c r="G20" s="73" t="s">
        <v>162</v>
      </c>
      <c r="H20" s="73" t="s">
        <v>188</v>
      </c>
      <c r="I20" s="73" t="s">
        <v>271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270</v>
      </c>
      <c r="E21" s="74">
        <v>44900.769699074073</v>
      </c>
      <c r="F21" t="b">
        <v>1</v>
      </c>
      <c r="G21" s="73" t="s">
        <v>122</v>
      </c>
      <c r="H21" s="73" t="s">
        <v>188</v>
      </c>
      <c r="I21" s="73" t="s">
        <v>271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270</v>
      </c>
      <c r="E22" s="74">
        <v>44900.769699074073</v>
      </c>
      <c r="F22" t="b">
        <v>1</v>
      </c>
      <c r="G22" s="73" t="s">
        <v>160</v>
      </c>
      <c r="H22" s="73" t="s">
        <v>188</v>
      </c>
      <c r="I22" s="73" t="s">
        <v>271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270</v>
      </c>
      <c r="E23" s="74">
        <v>44900.769699074073</v>
      </c>
      <c r="F23" t="b">
        <v>1</v>
      </c>
      <c r="G23" s="73" t="s">
        <v>123</v>
      </c>
      <c r="H23" s="73" t="s">
        <v>188</v>
      </c>
      <c r="I23" s="73" t="s">
        <v>271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270</v>
      </c>
      <c r="E24" s="74">
        <v>44900.769699074073</v>
      </c>
      <c r="F24" t="b">
        <v>1</v>
      </c>
      <c r="G24" s="73" t="s">
        <v>161</v>
      </c>
      <c r="H24" s="73" t="s">
        <v>188</v>
      </c>
      <c r="I24" s="73" t="s">
        <v>271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270</v>
      </c>
      <c r="D25">
        <v>5.28923438819597</v>
      </c>
      <c r="E25" s="74">
        <v>44900.769699074073</v>
      </c>
      <c r="F25" t="b">
        <v>1</v>
      </c>
      <c r="G25" s="73" t="s">
        <v>7</v>
      </c>
      <c r="H25" s="73" t="s">
        <v>188</v>
      </c>
      <c r="I25" s="73" t="s">
        <v>271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270</v>
      </c>
      <c r="E26" s="74">
        <v>44900.769699074073</v>
      </c>
      <c r="F26" t="b">
        <v>1</v>
      </c>
      <c r="G26" s="73" t="s">
        <v>157</v>
      </c>
      <c r="H26" s="73" t="s">
        <v>188</v>
      </c>
      <c r="I26" s="73" t="s">
        <v>271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270</v>
      </c>
      <c r="E27" s="74">
        <v>44900.769699074073</v>
      </c>
      <c r="F27" t="b">
        <v>1</v>
      </c>
      <c r="G27" s="73" t="s">
        <v>124</v>
      </c>
      <c r="H27" s="73" t="s">
        <v>188</v>
      </c>
      <c r="I27" s="73" t="s">
        <v>271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270</v>
      </c>
      <c r="E28" s="74">
        <v>44900.769699074073</v>
      </c>
      <c r="F28" t="b">
        <v>1</v>
      </c>
      <c r="G28" s="73" t="s">
        <v>163</v>
      </c>
      <c r="H28" s="73" t="s">
        <v>188</v>
      </c>
      <c r="I28" s="73" t="s">
        <v>271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270</v>
      </c>
      <c r="E29" s="74">
        <v>44900.769699074073</v>
      </c>
      <c r="F29" t="b">
        <v>1</v>
      </c>
      <c r="G29" s="73" t="s">
        <v>125</v>
      </c>
      <c r="H29" s="73" t="s">
        <v>188</v>
      </c>
      <c r="I29" s="73" t="s">
        <v>271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270</v>
      </c>
      <c r="E30" s="74">
        <v>44900.769699074073</v>
      </c>
      <c r="F30" t="b">
        <v>1</v>
      </c>
      <c r="G30" s="73" t="s">
        <v>164</v>
      </c>
      <c r="H30" s="73" t="s">
        <v>188</v>
      </c>
      <c r="I30" s="73" t="s">
        <v>271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270</v>
      </c>
      <c r="D31">
        <v>5.31</v>
      </c>
      <c r="E31" s="74">
        <v>44900.769699074073</v>
      </c>
      <c r="F31" t="b">
        <v>1</v>
      </c>
      <c r="G31" s="73" t="s">
        <v>8</v>
      </c>
      <c r="H31" s="73" t="s">
        <v>188</v>
      </c>
      <c r="I31" s="73" t="s">
        <v>271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270</v>
      </c>
      <c r="E32" s="74">
        <v>44900.769699074073</v>
      </c>
      <c r="F32" t="b">
        <v>1</v>
      </c>
      <c r="G32" s="73" t="s">
        <v>159</v>
      </c>
      <c r="H32" s="73" t="s">
        <v>188</v>
      </c>
      <c r="I32" s="73" t="s">
        <v>271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270</v>
      </c>
      <c r="D33">
        <v>2757.7020000000002</v>
      </c>
      <c r="E33" s="74">
        <v>44900.769699074073</v>
      </c>
      <c r="F33" t="b">
        <v>1</v>
      </c>
      <c r="G33" s="73" t="s">
        <v>13</v>
      </c>
      <c r="H33" s="73" t="s">
        <v>188</v>
      </c>
      <c r="I33" s="73" t="s">
        <v>271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270</v>
      </c>
      <c r="D34">
        <v>1694</v>
      </c>
      <c r="E34" s="74">
        <v>44900.769699074073</v>
      </c>
      <c r="F34" t="b">
        <v>1</v>
      </c>
      <c r="G34" s="73" t="s">
        <v>14</v>
      </c>
      <c r="H34" s="73" t="s">
        <v>188</v>
      </c>
      <c r="I34" s="73" t="s">
        <v>271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270</v>
      </c>
      <c r="D35">
        <v>4523.3099999999995</v>
      </c>
      <c r="E35" s="74">
        <v>44900.769699074073</v>
      </c>
      <c r="F35" t="b">
        <v>1</v>
      </c>
      <c r="G35" s="73" t="s">
        <v>15</v>
      </c>
      <c r="H35" s="73" t="s">
        <v>188</v>
      </c>
      <c r="I35" s="73" t="s">
        <v>271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223</v>
      </c>
      <c r="C36" t="s">
        <v>270</v>
      </c>
      <c r="D36">
        <v>1360.3000000000002</v>
      </c>
      <c r="E36" s="74">
        <v>44900.769699074073</v>
      </c>
      <c r="F36" t="b">
        <v>1</v>
      </c>
      <c r="G36" s="73" t="s">
        <v>16</v>
      </c>
      <c r="H36" s="73" t="s">
        <v>188</v>
      </c>
      <c r="I36" s="73" t="s">
        <v>271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224</v>
      </c>
      <c r="C37" t="s">
        <v>270</v>
      </c>
      <c r="E37" s="74">
        <v>44900.769699074073</v>
      </c>
      <c r="F37" t="b">
        <v>1</v>
      </c>
      <c r="G37" s="73" t="s">
        <v>275</v>
      </c>
      <c r="H37" s="73" t="s">
        <v>188</v>
      </c>
      <c r="I37" s="73" t="s">
        <v>271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225</v>
      </c>
      <c r="C38" t="s">
        <v>270</v>
      </c>
      <c r="E38" s="74">
        <v>44900.769699074073</v>
      </c>
      <c r="F38" t="b">
        <v>1</v>
      </c>
      <c r="G38" s="73" t="s">
        <v>278</v>
      </c>
      <c r="H38" s="73" t="s">
        <v>188</v>
      </c>
      <c r="I38" s="73" t="s">
        <v>271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279</v>
      </c>
      <c r="C39" t="s">
        <v>270</v>
      </c>
      <c r="D39">
        <v>7577.61</v>
      </c>
      <c r="E39" s="74">
        <v>44900.769699074073</v>
      </c>
      <c r="F39" t="b">
        <v>1</v>
      </c>
      <c r="G39" s="73" t="s">
        <v>17</v>
      </c>
      <c r="H39" s="73" t="s">
        <v>188</v>
      </c>
      <c r="I39" s="73" t="s">
        <v>271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280</v>
      </c>
      <c r="C40" t="s">
        <v>270</v>
      </c>
      <c r="D40">
        <v>23131.487499999999</v>
      </c>
      <c r="E40" s="74">
        <v>44900.769699074073</v>
      </c>
      <c r="F40" t="b">
        <v>1</v>
      </c>
      <c r="G40" s="73" t="s">
        <v>18</v>
      </c>
      <c r="H40" s="73" t="s">
        <v>188</v>
      </c>
      <c r="I40" s="73" t="s">
        <v>271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226</v>
      </c>
      <c r="C41" t="s">
        <v>270</v>
      </c>
      <c r="D41">
        <v>2244.9699999999998</v>
      </c>
      <c r="E41" s="74">
        <v>44900.769699074073</v>
      </c>
      <c r="F41" t="b">
        <v>1</v>
      </c>
      <c r="G41" s="73" t="s">
        <v>19</v>
      </c>
      <c r="H41" s="73" t="s">
        <v>188</v>
      </c>
      <c r="I41" s="73" t="s">
        <v>271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227</v>
      </c>
      <c r="C42" t="s">
        <v>270</v>
      </c>
      <c r="D42">
        <v>3330.57</v>
      </c>
      <c r="E42" s="74">
        <v>44900.769699074073</v>
      </c>
      <c r="F42" t="b">
        <v>1</v>
      </c>
      <c r="G42" s="73" t="s">
        <v>20</v>
      </c>
      <c r="H42" s="73" t="s">
        <v>188</v>
      </c>
      <c r="I42" s="73" t="s">
        <v>271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228</v>
      </c>
      <c r="C43" t="s">
        <v>270</v>
      </c>
      <c r="D43">
        <v>110.16</v>
      </c>
      <c r="E43" s="74">
        <v>44900.769699074073</v>
      </c>
      <c r="F43" t="b">
        <v>1</v>
      </c>
      <c r="G43" s="73" t="s">
        <v>21</v>
      </c>
      <c r="H43" s="73" t="s">
        <v>188</v>
      </c>
      <c r="I43" s="73" t="s">
        <v>271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229</v>
      </c>
      <c r="C44" t="s">
        <v>270</v>
      </c>
      <c r="D44">
        <v>3111.66</v>
      </c>
      <c r="E44" s="74">
        <v>44900.769699074073</v>
      </c>
      <c r="F44" t="b">
        <v>1</v>
      </c>
      <c r="G44" s="73" t="s">
        <v>22</v>
      </c>
      <c r="H44" s="73" t="s">
        <v>188</v>
      </c>
      <c r="I44" s="73" t="s">
        <v>271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230</v>
      </c>
      <c r="C45" t="s">
        <v>270</v>
      </c>
      <c r="D45">
        <v>8.4700000000000006</v>
      </c>
      <c r="E45" s="74">
        <v>44900.769699074073</v>
      </c>
      <c r="F45" t="b">
        <v>1</v>
      </c>
      <c r="G45" s="73" t="s">
        <v>23</v>
      </c>
      <c r="H45" s="73" t="s">
        <v>188</v>
      </c>
      <c r="I45" s="73" t="s">
        <v>271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231</v>
      </c>
      <c r="C46" t="s">
        <v>270</v>
      </c>
      <c r="D46">
        <v>33274.667500000003</v>
      </c>
      <c r="E46" s="74">
        <v>44900.769699074073</v>
      </c>
      <c r="F46" t="b">
        <v>1</v>
      </c>
      <c r="G46" s="73" t="s">
        <v>24</v>
      </c>
      <c r="H46" s="73" t="s">
        <v>188</v>
      </c>
      <c r="I46" s="73" t="s">
        <v>271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232</v>
      </c>
      <c r="C47" t="s">
        <v>270</v>
      </c>
      <c r="D47">
        <v>3263.92</v>
      </c>
      <c r="E47" s="74">
        <v>44900.769699074073</v>
      </c>
      <c r="F47" t="b">
        <v>1</v>
      </c>
      <c r="G47" s="73" t="s">
        <v>25</v>
      </c>
      <c r="H47" s="73" t="s">
        <v>188</v>
      </c>
      <c r="I47" s="73" t="s">
        <v>271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233</v>
      </c>
      <c r="C48" t="s">
        <v>270</v>
      </c>
      <c r="D48">
        <v>6603.07</v>
      </c>
      <c r="E48" s="74">
        <v>44900.769699074073</v>
      </c>
      <c r="F48" t="b">
        <v>1</v>
      </c>
      <c r="G48" s="73" t="s">
        <v>26</v>
      </c>
      <c r="H48" s="73" t="s">
        <v>188</v>
      </c>
      <c r="I48" s="73" t="s">
        <v>271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254</v>
      </c>
      <c r="C49" t="s">
        <v>270</v>
      </c>
      <c r="D49">
        <v>1040.99</v>
      </c>
      <c r="E49" s="74">
        <v>44900.769699074073</v>
      </c>
      <c r="F49" t="b">
        <v>1</v>
      </c>
      <c r="G49" s="73" t="s">
        <v>27</v>
      </c>
      <c r="H49" s="73" t="s">
        <v>188</v>
      </c>
      <c r="I49" s="73" t="s">
        <v>271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234</v>
      </c>
      <c r="C50" t="s">
        <v>270</v>
      </c>
      <c r="D50">
        <v>4253.96</v>
      </c>
      <c r="E50" s="74">
        <v>44900.769699074073</v>
      </c>
      <c r="F50" t="b">
        <v>1</v>
      </c>
      <c r="G50" s="73" t="s">
        <v>28</v>
      </c>
      <c r="H50" s="73" t="s">
        <v>188</v>
      </c>
      <c r="I50" s="73" t="s">
        <v>271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235</v>
      </c>
      <c r="C51" t="s">
        <v>270</v>
      </c>
      <c r="D51">
        <v>352.74</v>
      </c>
      <c r="E51" s="74">
        <v>44900.769699074073</v>
      </c>
      <c r="F51" t="b">
        <v>1</v>
      </c>
      <c r="G51" s="73" t="s">
        <v>29</v>
      </c>
      <c r="H51" s="73" t="s">
        <v>188</v>
      </c>
      <c r="I51" s="73" t="s">
        <v>271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236</v>
      </c>
      <c r="C52" t="s">
        <v>270</v>
      </c>
      <c r="D52">
        <v>8243.9500000000007</v>
      </c>
      <c r="E52" s="74">
        <v>44900.769699074073</v>
      </c>
      <c r="F52" t="b">
        <v>1</v>
      </c>
      <c r="G52" s="73" t="s">
        <v>30</v>
      </c>
      <c r="H52" s="73" t="s">
        <v>188</v>
      </c>
      <c r="I52" s="73" t="s">
        <v>271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237</v>
      </c>
      <c r="C53" t="s">
        <v>270</v>
      </c>
      <c r="D53">
        <v>3443.76</v>
      </c>
      <c r="E53" s="74">
        <v>44900.769699074073</v>
      </c>
      <c r="F53" t="b">
        <v>1</v>
      </c>
      <c r="G53" s="73" t="s">
        <v>31</v>
      </c>
      <c r="H53" s="73" t="s">
        <v>188</v>
      </c>
      <c r="I53" s="73" t="s">
        <v>271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238</v>
      </c>
      <c r="C54" t="s">
        <v>270</v>
      </c>
      <c r="D54">
        <v>408.65</v>
      </c>
      <c r="E54" s="74">
        <v>44900.769699074073</v>
      </c>
      <c r="F54" t="b">
        <v>1</v>
      </c>
      <c r="G54" s="73" t="s">
        <v>32</v>
      </c>
      <c r="H54" s="73" t="s">
        <v>188</v>
      </c>
      <c r="I54" s="73" t="s">
        <v>271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239</v>
      </c>
      <c r="C55" t="s">
        <v>270</v>
      </c>
      <c r="D55">
        <v>2312.86</v>
      </c>
      <c r="E55" s="74">
        <v>44900.769699074073</v>
      </c>
      <c r="F55" t="b">
        <v>1</v>
      </c>
      <c r="G55" s="73" t="s">
        <v>33</v>
      </c>
      <c r="H55" s="73" t="s">
        <v>188</v>
      </c>
      <c r="I55" s="73" t="s">
        <v>271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281</v>
      </c>
      <c r="C56" t="s">
        <v>270</v>
      </c>
      <c r="D56">
        <v>161.41</v>
      </c>
      <c r="E56" s="74">
        <v>44900.769699074073</v>
      </c>
      <c r="F56" t="b">
        <v>1</v>
      </c>
      <c r="G56" s="73" t="s">
        <v>34</v>
      </c>
      <c r="H56" s="73" t="s">
        <v>188</v>
      </c>
      <c r="I56" s="73" t="s">
        <v>271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240</v>
      </c>
      <c r="C57" t="s">
        <v>270</v>
      </c>
      <c r="D57">
        <v>58411.4375</v>
      </c>
      <c r="E57" s="74">
        <v>44900.769699074073</v>
      </c>
      <c r="F57" t="b">
        <v>1</v>
      </c>
      <c r="G57" s="73" t="s">
        <v>35</v>
      </c>
      <c r="H57" s="73" t="s">
        <v>188</v>
      </c>
      <c r="I57" s="73" t="s">
        <v>271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255</v>
      </c>
      <c r="C58" t="s">
        <v>270</v>
      </c>
      <c r="D58">
        <v>4.92</v>
      </c>
      <c r="E58" s="74">
        <v>44900.76971064815</v>
      </c>
      <c r="F58" t="b">
        <v>1</v>
      </c>
      <c r="G58" s="73" t="s">
        <v>9</v>
      </c>
      <c r="H58" s="73" t="s">
        <v>188</v>
      </c>
      <c r="I58" s="73" t="s">
        <v>271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256</v>
      </c>
      <c r="C59" t="s">
        <v>270</v>
      </c>
      <c r="E59" s="74">
        <v>44900.76971064815</v>
      </c>
      <c r="F59" t="b">
        <v>1</v>
      </c>
      <c r="G59" s="73" t="s">
        <v>153</v>
      </c>
      <c r="H59" s="73" t="s">
        <v>188</v>
      </c>
      <c r="I59" s="73" t="s">
        <v>271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257</v>
      </c>
      <c r="C60" t="s">
        <v>270</v>
      </c>
      <c r="D60">
        <v>5.52</v>
      </c>
      <c r="E60" s="74">
        <v>44900.76971064815</v>
      </c>
      <c r="F60" t="b">
        <v>1</v>
      </c>
      <c r="G60" s="73" t="s">
        <v>10</v>
      </c>
      <c r="H60" s="73" t="s">
        <v>188</v>
      </c>
      <c r="I60" s="73" t="s">
        <v>271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258</v>
      </c>
      <c r="C61" t="s">
        <v>270</v>
      </c>
      <c r="E61" s="74">
        <v>44900.76971064815</v>
      </c>
      <c r="F61" t="b">
        <v>1</v>
      </c>
      <c r="G61" s="73" t="s">
        <v>154</v>
      </c>
      <c r="H61" s="73" t="s">
        <v>188</v>
      </c>
      <c r="I61" s="73" t="s">
        <v>271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259</v>
      </c>
      <c r="C62" t="s">
        <v>270</v>
      </c>
      <c r="D62">
        <v>6.24</v>
      </c>
      <c r="E62" s="74">
        <v>44900.76971064815</v>
      </c>
      <c r="F62" t="b">
        <v>1</v>
      </c>
      <c r="G62" s="73" t="s">
        <v>11</v>
      </c>
      <c r="H62" s="73" t="s">
        <v>188</v>
      </c>
      <c r="I62" s="73" t="s">
        <v>271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260</v>
      </c>
      <c r="C63" t="s">
        <v>270</v>
      </c>
      <c r="E63" s="74">
        <v>44900.76971064815</v>
      </c>
      <c r="F63" t="b">
        <v>1</v>
      </c>
      <c r="G63" s="73" t="s">
        <v>152</v>
      </c>
      <c r="H63" s="73" t="s">
        <v>188</v>
      </c>
      <c r="I63" s="73" t="s">
        <v>271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282</v>
      </c>
      <c r="C64" t="s">
        <v>270</v>
      </c>
      <c r="D64">
        <v>6.36</v>
      </c>
      <c r="E64" s="74">
        <v>44900.76971064815</v>
      </c>
      <c r="F64" t="b">
        <v>1</v>
      </c>
      <c r="G64" s="73" t="s">
        <v>12</v>
      </c>
      <c r="H64" s="73" t="s">
        <v>188</v>
      </c>
      <c r="I64" s="73" t="s">
        <v>271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283</v>
      </c>
      <c r="C65" t="s">
        <v>270</v>
      </c>
      <c r="E65" s="74">
        <v>44900.76971064815</v>
      </c>
      <c r="F65" t="b">
        <v>1</v>
      </c>
      <c r="G65" s="73" t="s">
        <v>155</v>
      </c>
      <c r="H65" s="73" t="s">
        <v>188</v>
      </c>
      <c r="I65" s="73" t="s">
        <v>271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261</v>
      </c>
      <c r="C66" t="s">
        <v>272</v>
      </c>
      <c r="D66">
        <v>3457.317464008273</v>
      </c>
      <c r="E66" s="74">
        <v>44900.76971064815</v>
      </c>
      <c r="F66" t="b">
        <v>1</v>
      </c>
      <c r="G66" s="73" t="s">
        <v>241</v>
      </c>
      <c r="H66" s="73" t="s">
        <v>262</v>
      </c>
      <c r="I66" s="73" t="s">
        <v>271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263</v>
      </c>
      <c r="C67" t="s">
        <v>272</v>
      </c>
      <c r="D67">
        <v>2657.0280359917274</v>
      </c>
      <c r="E67" s="74">
        <v>44900.76971064815</v>
      </c>
      <c r="F67" t="b">
        <v>1</v>
      </c>
      <c r="G67" s="73" t="s">
        <v>242</v>
      </c>
      <c r="H67" s="73" t="s">
        <v>262</v>
      </c>
      <c r="I67" s="73" t="s">
        <v>271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264</v>
      </c>
      <c r="C68" t="s">
        <v>272</v>
      </c>
      <c r="D68">
        <v>30733.954310414865</v>
      </c>
      <c r="E68" s="74">
        <v>44900.76971064815</v>
      </c>
      <c r="F68" t="b">
        <v>1</v>
      </c>
      <c r="G68" s="73" t="s">
        <v>248</v>
      </c>
      <c r="H68" s="73" t="s">
        <v>262</v>
      </c>
      <c r="I68" s="73" t="s">
        <v>271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265</v>
      </c>
      <c r="C69" t="s">
        <v>272</v>
      </c>
      <c r="D69">
        <v>17940.689972974</v>
      </c>
      <c r="E69" s="74">
        <v>44900.76971064815</v>
      </c>
      <c r="F69" t="b">
        <v>1</v>
      </c>
      <c r="G69" s="73" t="s">
        <v>249</v>
      </c>
      <c r="H69" s="73" t="s">
        <v>262</v>
      </c>
      <c r="I69" s="73" t="s">
        <v>271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266</v>
      </c>
      <c r="C70" t="s">
        <v>272</v>
      </c>
      <c r="D70">
        <v>12793.264337440865</v>
      </c>
      <c r="E70" s="74">
        <v>44900.76971064815</v>
      </c>
      <c r="F70" t="b">
        <v>1</v>
      </c>
      <c r="G70" s="73" t="s">
        <v>250</v>
      </c>
      <c r="H70" s="73" t="s">
        <v>262</v>
      </c>
      <c r="I70" s="73" t="s">
        <v>271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284</v>
      </c>
      <c r="C71" t="s">
        <v>272</v>
      </c>
      <c r="D71">
        <v>4358.3605202462541</v>
      </c>
      <c r="E71" s="74">
        <v>44900.76971064815</v>
      </c>
      <c r="F71" t="b">
        <v>1</v>
      </c>
      <c r="G71" s="73" t="s">
        <v>251</v>
      </c>
      <c r="H71" s="73" t="s">
        <v>262</v>
      </c>
      <c r="I71" s="73" t="s">
        <v>271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285</v>
      </c>
      <c r="C72" t="s">
        <v>272</v>
      </c>
      <c r="D72">
        <v>14.47016933888805</v>
      </c>
      <c r="E72" s="74">
        <v>44900.76971064815</v>
      </c>
      <c r="F72" t="b">
        <v>1</v>
      </c>
      <c r="G72" s="73" t="s">
        <v>252</v>
      </c>
      <c r="H72" s="73" t="s">
        <v>262</v>
      </c>
      <c r="I72" s="73" t="s">
        <v>271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2022-12-06T20:15:49Z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