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50385" yWindow="0" windowWidth="28800" windowHeight="12165" firstSheet="1" activeTab="5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FAME Persistence2" sheetId="631" state="veryHidden" r:id="rId5"/>
    <sheet name="Gráficos" sheetId="50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AV8" i="1" l="1"/>
  <c r="BF8" i="1"/>
  <c r="BG8" i="1"/>
  <c r="BH8" i="1"/>
  <c r="BI8" i="1"/>
  <c r="BJ8" i="1"/>
  <c r="H8" i="1"/>
  <c r="X8" i="1"/>
  <c r="AF8" i="1"/>
  <c r="BE8" i="1"/>
  <c r="Q8" i="1"/>
  <c r="AG8" i="1"/>
  <c r="B8" i="1"/>
  <c r="Z8" i="1"/>
  <c r="AP8" i="1"/>
  <c r="C8" i="1"/>
  <c r="S8" i="1"/>
  <c r="AA8" i="1"/>
  <c r="AQ8" i="1"/>
  <c r="D8" i="1"/>
  <c r="T8" i="1"/>
  <c r="AJ8" i="1"/>
  <c r="E8" i="1"/>
  <c r="AC8" i="1"/>
  <c r="BA8" i="1"/>
  <c r="N8" i="1"/>
  <c r="V8" i="1"/>
  <c r="AD8" i="1"/>
  <c r="AL8" i="1"/>
  <c r="AT8" i="1"/>
  <c r="BB8" i="1"/>
  <c r="BK8" i="1"/>
  <c r="P8" i="1"/>
  <c r="AN8" i="1"/>
  <c r="I8" i="1"/>
  <c r="Y8" i="1"/>
  <c r="AO8" i="1"/>
  <c r="AW8" i="1"/>
  <c r="J8" i="1"/>
  <c r="R8" i="1"/>
  <c r="AH8" i="1"/>
  <c r="AX8" i="1"/>
  <c r="K8" i="1"/>
  <c r="AI8" i="1"/>
  <c r="AY8" i="1"/>
  <c r="L8" i="1"/>
  <c r="AB8" i="1"/>
  <c r="AR8" i="1"/>
  <c r="AZ8" i="1"/>
  <c r="M8" i="1"/>
  <c r="U8" i="1"/>
  <c r="AK8" i="1"/>
  <c r="AS8" i="1"/>
  <c r="F8" i="1"/>
  <c r="G8" i="1"/>
  <c r="O8" i="1"/>
  <c r="W8" i="1"/>
  <c r="AE8" i="1"/>
  <c r="AM8" i="1"/>
  <c r="AU8" i="1"/>
  <c r="BC8" i="1"/>
  <c r="BL8" i="1"/>
  <c r="B182" i="163" l="1"/>
  <c r="C182" i="163"/>
  <c r="D182" i="163"/>
  <c r="E182" i="163"/>
  <c r="F182" i="163"/>
  <c r="B182" i="12"/>
  <c r="C182" i="12"/>
  <c r="D182" i="12"/>
  <c r="E182" i="12"/>
  <c r="F182" i="12"/>
  <c r="T182" i="12" l="1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G182" i="12" l="1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<sst xmlns="http://schemas.openxmlformats.org/spreadsheetml/2006/main" count="725" uniqueCount="258">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</sst>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9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209784"/>
        <c:axId val="1124206648"/>
      </c:lineChart>
      <c:dateAx>
        <c:axId val="112420978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664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0664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9784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2.28501197982132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4.1662474904919442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-0.1196237694516849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1.4359313466280728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-2.097052586404081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124215664"/>
        <c:axId val="1124216056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8.3971374576183706</c:v>
                </c:pt>
                <c:pt idx="162">
                  <c:v>7.8748106348225093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5664"/>
        <c:axId val="1124216056"/>
      </c:lineChart>
      <c:dateAx>
        <c:axId val="112421566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605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421605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566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0.92552556603619074</c:v>
                </c:pt>
                <c:pt idx="160">
                  <c:v>-0.95666763273817645</c:v>
                </c:pt>
                <c:pt idx="161">
                  <c:v>-4.2546401939371314</c:v>
                </c:pt>
                <c:pt idx="162">
                  <c:v>-9.5718071846276871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0.69527641341049751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0.100961685278413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24218800"/>
        <c:axId val="1124219584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7.2252818790018836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8800"/>
        <c:axId val="1124219584"/>
      </c:lineChart>
      <c:dateAx>
        <c:axId val="112421880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95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4219584"/>
        <c:scaling>
          <c:orientation val="minMax"/>
          <c:max val="20"/>
          <c:min val="-1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8800"/>
        <c:crosses val="autoZero"/>
        <c:crossBetween val="between"/>
        <c:maj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8.8112193606729221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14.544115288462976</c:v>
                </c:pt>
                <c:pt idx="171">
                  <c:v>16.345522421498202</c:v>
                </c:pt>
                <c:pt idx="172">
                  <c:v>14.550690867726601</c:v>
                </c:pt>
                <c:pt idx="173">
                  <c:v>13.502750349700946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-10.897454452162151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11.454756032277885</c:v>
                </c:pt>
                <c:pt idx="171">
                  <c:v>11.82116530103275</c:v>
                </c:pt>
                <c:pt idx="172">
                  <c:v>9.5756806728172279</c:v>
                </c:pt>
                <c:pt idx="173">
                  <c:v>8.0371356588266849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9976"/>
        <c:axId val="112422154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-8.8763969127343074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0952"/>
        <c:axId val="1124228600"/>
      </c:lineChart>
      <c:dateAx>
        <c:axId val="1124219976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15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4221544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9976"/>
        <c:crosses val="autoZero"/>
        <c:crossBetween val="midCat"/>
      </c:valAx>
      <c:valAx>
        <c:axId val="1124228600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30952"/>
        <c:crosses val="max"/>
        <c:crossBetween val="between"/>
        <c:majorUnit val="10"/>
      </c:valAx>
      <c:dateAx>
        <c:axId val="112423095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2422860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7.2252818790018836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8.3971374576183706</c:v>
                </c:pt>
                <c:pt idx="174">
                  <c:v>7.8748106348225093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232912"/>
        <c:axId val="1124234872"/>
      </c:lineChart>
      <c:dateAx>
        <c:axId val="1124232912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48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4234872"/>
        <c:scaling>
          <c:orientation val="minMax"/>
          <c:max val="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291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8992"/>
        <c:axId val="1124233304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7816"/>
        <c:axId val="1124223504"/>
      </c:lineChart>
      <c:dateAx>
        <c:axId val="1124228992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1242333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3330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124228992"/>
        <c:crosses val="autoZero"/>
        <c:crossBetween val="midCat"/>
        <c:majorUnit val="4"/>
      </c:valAx>
      <c:dateAx>
        <c:axId val="112422781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24223504"/>
        <c:crosses val="autoZero"/>
        <c:auto val="1"/>
        <c:lblOffset val="100"/>
        <c:baseTimeUnit val="months"/>
      </c:dateAx>
      <c:valAx>
        <c:axId val="1124223504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124227816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33696"/>
        <c:axId val="1124229776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3696"/>
        <c:axId val="1124229776"/>
      </c:lineChart>
      <c:dateAx>
        <c:axId val="1124233696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97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29776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24680"/>
        <c:axId val="112422742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4680"/>
        <c:axId val="1124227424"/>
      </c:lineChart>
      <c:dateAx>
        <c:axId val="112422468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7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27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4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34480"/>
        <c:axId val="1124229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4480"/>
        <c:axId val="1124229384"/>
      </c:lineChart>
      <c:dateAx>
        <c:axId val="112423448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9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29384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4480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25464"/>
        <c:axId val="1124225072"/>
      </c:barChart>
      <c:dateAx>
        <c:axId val="112422546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50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250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5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27032"/>
        <c:axId val="1124226640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5856"/>
        <c:axId val="1124226248"/>
      </c:lineChart>
      <c:dateAx>
        <c:axId val="1124225856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6248"/>
        <c:crosses val="autoZero"/>
        <c:auto val="0"/>
        <c:lblOffset val="100"/>
        <c:baseTimeUnit val="months"/>
        <c:majorUnit val="4"/>
        <c:majorTimeUnit val="months"/>
      </c:dateAx>
      <c:valAx>
        <c:axId val="112422624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5856"/>
        <c:crosses val="autoZero"/>
        <c:crossBetween val="between"/>
        <c:majorUnit val="1"/>
      </c:valAx>
      <c:valAx>
        <c:axId val="1124226640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27032"/>
        <c:crosses val="max"/>
        <c:crossBetween val="between"/>
        <c:majorUnit val="4000"/>
      </c:valAx>
      <c:dateAx>
        <c:axId val="112422703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242266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198024"/>
        <c:axId val="1124203904"/>
      </c:lineChart>
      <c:dateAx>
        <c:axId val="112419802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39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03904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198024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23112"/>
        <c:axId val="1124231344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0168"/>
        <c:axId val="1124230560"/>
      </c:lineChart>
      <c:dateAx>
        <c:axId val="1124230168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0560"/>
        <c:crosses val="autoZero"/>
        <c:auto val="0"/>
        <c:lblOffset val="100"/>
        <c:baseTimeUnit val="months"/>
        <c:majorUnit val="4"/>
        <c:majorTimeUnit val="months"/>
      </c:dateAx>
      <c:valAx>
        <c:axId val="11242305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0168"/>
        <c:crosses val="autoZero"/>
        <c:crossBetween val="between"/>
        <c:majorUnit val="1"/>
      </c:valAx>
      <c:valAx>
        <c:axId val="1124231344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23112"/>
        <c:crosses val="max"/>
        <c:crossBetween val="between"/>
        <c:majorUnit val="2000"/>
      </c:valAx>
      <c:dateAx>
        <c:axId val="112422311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242313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44280"/>
        <c:axId val="1124238008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5064"/>
        <c:axId val="1124245456"/>
      </c:lineChart>
      <c:dateAx>
        <c:axId val="112424506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5456"/>
        <c:crosses val="autoZero"/>
        <c:auto val="0"/>
        <c:lblOffset val="100"/>
        <c:baseTimeUnit val="months"/>
        <c:majorUnit val="4"/>
        <c:majorTimeUnit val="months"/>
      </c:dateAx>
      <c:valAx>
        <c:axId val="112424545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5064"/>
        <c:crosses val="autoZero"/>
        <c:crossBetween val="between"/>
        <c:majorUnit val="1"/>
      </c:valAx>
      <c:valAx>
        <c:axId val="1124238008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44280"/>
        <c:crosses val="max"/>
        <c:crossBetween val="between"/>
        <c:majorUnit val="500"/>
      </c:valAx>
      <c:dateAx>
        <c:axId val="11242442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242380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44672"/>
        <c:axId val="1124242712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1928"/>
        <c:axId val="1124239968"/>
      </c:lineChart>
      <c:dateAx>
        <c:axId val="1124241928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9968"/>
        <c:crosses val="autoZero"/>
        <c:auto val="0"/>
        <c:lblOffset val="100"/>
        <c:baseTimeUnit val="months"/>
        <c:majorUnit val="4"/>
        <c:majorTimeUnit val="months"/>
      </c:dateAx>
      <c:valAx>
        <c:axId val="112423996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1928"/>
        <c:crosses val="autoZero"/>
        <c:crossBetween val="between"/>
        <c:majorUnit val="1"/>
      </c:valAx>
      <c:valAx>
        <c:axId val="1124242712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44672"/>
        <c:crosses val="max"/>
        <c:crossBetween val="between"/>
        <c:majorUnit val="100"/>
      </c:valAx>
      <c:dateAx>
        <c:axId val="11242446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242427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40360"/>
        <c:axId val="1124240752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0360"/>
        <c:axId val="1124240752"/>
      </c:lineChart>
      <c:dateAx>
        <c:axId val="112424036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07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40752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0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36440"/>
        <c:axId val="1124241536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6440"/>
        <c:axId val="1124241536"/>
      </c:lineChart>
      <c:dateAx>
        <c:axId val="112423644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1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41536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6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237224"/>
        <c:axId val="1124241144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7224"/>
        <c:axId val="1124241144"/>
      </c:lineChart>
      <c:dateAx>
        <c:axId val="1124237224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41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4114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37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_-* #,##0.0_-;\-* #,##0.0_-;_-* &quot;-&quot;??_-;_-@_-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205472"/>
        <c:axId val="1124199984"/>
      </c:lineChart>
      <c:dateAx>
        <c:axId val="1124205472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1999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19998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5472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_-* #,##0.0_-;\-* #,##0.0_-;_-* &quot;-&quot;??_-;_-@_-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207432"/>
        <c:axId val="1124213312"/>
      </c:lineChart>
      <c:dateAx>
        <c:axId val="1124207432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33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2421331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743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-10.897454452162151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8808"/>
        <c:axId val="1124204296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-2.7492774045161497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2136"/>
        <c:axId val="1124205080"/>
      </c:lineChart>
      <c:dateAx>
        <c:axId val="1124198808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04296"/>
        <c:crosses val="autoZero"/>
        <c:auto val="0"/>
        <c:lblOffset val="100"/>
        <c:baseTimeUnit val="months"/>
        <c:majorUnit val="4"/>
        <c:majorTimeUnit val="months"/>
      </c:dateAx>
      <c:valAx>
        <c:axId val="1124204296"/>
        <c:scaling>
          <c:orientation val="minMax"/>
          <c:max val="1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198808"/>
        <c:crosses val="autoZero"/>
        <c:crossBetween val="midCat"/>
      </c:valAx>
      <c:valAx>
        <c:axId val="1124205080"/>
        <c:scaling>
          <c:orientation val="minMax"/>
          <c:max val="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12136"/>
        <c:crosses val="max"/>
        <c:crossBetween val="between"/>
        <c:minorUnit val="1"/>
      </c:valAx>
      <c:dateAx>
        <c:axId val="112421213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2420508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14.544115288462976</c:v>
                </c:pt>
                <c:pt idx="161">
                  <c:v>16.345522421498202</c:v>
                </c:pt>
                <c:pt idx="162">
                  <c:v>14.550690867726601</c:v>
                </c:pt>
                <c:pt idx="163">
                  <c:v>13.502750349700946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4096"/>
        <c:axId val="1124218016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2.1084562961164011</c:v>
                </c:pt>
                <c:pt idx="161">
                  <c:v>1.5165533892282497</c:v>
                </c:pt>
                <c:pt idx="162">
                  <c:v>-1.3321211384720044</c:v>
                </c:pt>
                <c:pt idx="163">
                  <c:v>0.63282522341137337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0568"/>
        <c:axId val="1124211352"/>
      </c:lineChart>
      <c:dateAx>
        <c:axId val="1124214096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8016"/>
        <c:crosses val="autoZero"/>
        <c:auto val="0"/>
        <c:lblOffset val="100"/>
        <c:baseTimeUnit val="months"/>
        <c:majorUnit val="4"/>
        <c:majorTimeUnit val="months"/>
      </c:dateAx>
      <c:valAx>
        <c:axId val="1124218016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4096"/>
        <c:crosses val="autoZero"/>
        <c:crossBetween val="midCat"/>
        <c:majorUnit val="4"/>
      </c:valAx>
      <c:valAx>
        <c:axId val="1124211352"/>
        <c:scaling>
          <c:orientation val="minMax"/>
          <c:max val="7"/>
          <c:min val="-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10568"/>
        <c:crosses val="max"/>
        <c:crossBetween val="between"/>
        <c:majorUnit val="2"/>
        <c:minorUnit val="0.2"/>
      </c:valAx>
      <c:dateAx>
        <c:axId val="1124210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242113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-8.8763969127343074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1152"/>
        <c:axId val="1124212528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-2.7110749889341434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6840"/>
        <c:axId val="1124221936"/>
      </c:lineChart>
      <c:dateAx>
        <c:axId val="1124221152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2528"/>
        <c:crosses val="autoZero"/>
        <c:auto val="0"/>
        <c:lblOffset val="100"/>
        <c:baseTimeUnit val="months"/>
        <c:majorUnit val="4"/>
        <c:majorTimeUnit val="months"/>
      </c:dateAx>
      <c:valAx>
        <c:axId val="1124212528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21152"/>
        <c:crosses val="autoZero"/>
        <c:crossBetween val="midCat"/>
        <c:majorUnit val="10"/>
      </c:valAx>
      <c:valAx>
        <c:axId val="1124221936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16840"/>
        <c:crosses val="max"/>
        <c:crossBetween val="between"/>
        <c:majorUnit val="6"/>
      </c:valAx>
      <c:dateAx>
        <c:axId val="112421684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242219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8.8112193606729221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4880"/>
        <c:axId val="1124211744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4.0180520212302895E-2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9192"/>
        <c:axId val="1124220760"/>
      </c:lineChart>
      <c:dateAx>
        <c:axId val="1124214880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1744"/>
        <c:crosses val="autoZero"/>
        <c:auto val="0"/>
        <c:lblOffset val="100"/>
        <c:baseTimeUnit val="months"/>
        <c:majorUnit val="4"/>
        <c:majorTimeUnit val="months"/>
      </c:dateAx>
      <c:valAx>
        <c:axId val="1124211744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4880"/>
        <c:crosses val="autoZero"/>
        <c:crossBetween val="midCat"/>
        <c:majorUnit val="4"/>
      </c:valAx>
      <c:valAx>
        <c:axId val="112422076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4219192"/>
        <c:crosses val="max"/>
        <c:crossBetween val="between"/>
        <c:majorUnit val="0.5"/>
      </c:valAx>
      <c:dateAx>
        <c:axId val="11242191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242207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24.343303278862518</c:v>
                </c:pt>
                <c:pt idx="160">
                  <c:v>29.049900405719086</c:v>
                </c:pt>
                <c:pt idx="161">
                  <c:v>30.828012660963445</c:v>
                </c:pt>
                <c:pt idx="162">
                  <c:v>35.903146214872017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24198416"/>
        <c:axId val="1124212920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8416"/>
        <c:axId val="1124212920"/>
      </c:lineChart>
      <c:dateAx>
        <c:axId val="1124198416"/>
        <c:scaling>
          <c:orientation val="minMax"/>
          <c:max val="44044"/>
          <c:min val="433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2129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4212920"/>
        <c:scaling>
          <c:orientation val="minMax"/>
          <c:max val="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4198416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Monetarios. Corresponden a los promedios diarios mensuales. Se construyen a partir de información de: bancos comerciales, Comisión para el Mercado Financiero, Depósito Central de Valores, Superintendencia de Pensiones y Tesorería General de la República. Los tres últimos períodos corresponden a cifras provisionales. Más información se encuentra disponible en “Agregados Monetarios: Nuevas Definiciones”, de E. Arraño (Serie de Estudios Económicos Estadísticos, N°53, Banco Central de Chile, mayo 2006).</a:t>
          </a:r>
          <a:endParaRPr lang="es-CL" sz="1100">
            <a:solidFill>
              <a:srgbClr val="1A1A1A"/>
            </a:solidFill>
            <a:effectLst/>
            <a:latin typeface="Utsaah"/>
            <a:ea typeface="Calibri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Normal="100" workbookViewId="0">
      <pane xSplit="1" ySplit="7" topLeftCell="B167" activePane="bottomRight" state="frozen"/>
      <selection pane="topRight" activeCell="B1" sqref="B1"/>
      <selection pane="bottomLeft" activeCell="A8" sqref="A8"/>
      <selection pane="bottomRight" activeCell="A183" sqref="A183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03" t="s">
        <v>130</v>
      </c>
      <c r="C1" s="103"/>
      <c r="D1" s="103"/>
      <c r="E1" s="103"/>
      <c r="F1" s="103"/>
      <c r="G1" s="104" t="s">
        <v>131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5"/>
      <c r="AF1" s="106"/>
      <c r="AG1" s="99" t="s">
        <v>132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48"/>
      <c r="BE1" s="103" t="s">
        <v>147</v>
      </c>
      <c r="BF1" s="103"/>
      <c r="BG1" s="103"/>
      <c r="BH1" s="103"/>
      <c r="BI1" s="103"/>
      <c r="BJ1" s="103"/>
      <c r="BK1" s="103"/>
      <c r="BL1" s="103"/>
    </row>
    <row r="2" spans="1:64" s="4" customFormat="1" ht="18.75" customHeight="1">
      <c r="A2" s="3"/>
      <c r="B2" s="100" t="s">
        <v>44</v>
      </c>
      <c r="C2" s="100"/>
      <c r="D2" s="100"/>
      <c r="E2" s="100"/>
      <c r="F2" s="100"/>
      <c r="G2" s="107" t="s">
        <v>92</v>
      </c>
      <c r="H2" s="108"/>
      <c r="I2" s="100"/>
      <c r="J2" s="100"/>
      <c r="K2" s="100"/>
      <c r="L2" s="100"/>
      <c r="M2" s="100"/>
      <c r="N2" s="100"/>
      <c r="O2" s="100"/>
      <c r="P2" s="100"/>
      <c r="Q2" s="102" t="s">
        <v>138</v>
      </c>
      <c r="R2" s="100"/>
      <c r="S2" s="100"/>
      <c r="T2" s="100"/>
      <c r="U2" s="100"/>
      <c r="V2" s="100"/>
      <c r="W2" s="100"/>
      <c r="X2" s="101"/>
      <c r="Y2" s="107" t="s">
        <v>137</v>
      </c>
      <c r="Z2" s="108"/>
      <c r="AA2" s="100"/>
      <c r="AB2" s="100"/>
      <c r="AC2" s="100"/>
      <c r="AD2" s="100"/>
      <c r="AE2" s="102" t="s">
        <v>95</v>
      </c>
      <c r="AF2" s="101"/>
      <c r="AG2" s="100" t="s">
        <v>37</v>
      </c>
      <c r="AH2" s="100"/>
      <c r="AI2" s="100"/>
      <c r="AJ2" s="100"/>
      <c r="AK2" s="101"/>
      <c r="AL2" s="102" t="s">
        <v>38</v>
      </c>
      <c r="AM2" s="100"/>
      <c r="AN2" s="100"/>
      <c r="AO2" s="100"/>
      <c r="AP2" s="100"/>
      <c r="AQ2" s="100"/>
      <c r="AR2" s="101"/>
      <c r="AS2" s="102" t="s">
        <v>41</v>
      </c>
      <c r="AT2" s="100"/>
      <c r="AU2" s="100"/>
      <c r="AV2" s="100"/>
      <c r="AW2" s="100"/>
      <c r="AX2" s="100"/>
      <c r="AY2" s="100"/>
      <c r="AZ2" s="100"/>
      <c r="BA2" s="100"/>
      <c r="BB2" s="100"/>
      <c r="BC2" s="101"/>
      <c r="BD2" s="49"/>
      <c r="BE2" s="109" t="s">
        <v>69</v>
      </c>
      <c r="BF2" s="110"/>
      <c r="BG2" s="109" t="s">
        <v>70</v>
      </c>
      <c r="BH2" s="110"/>
      <c r="BI2" s="109" t="s">
        <v>71</v>
      </c>
      <c r="BJ2" s="110"/>
      <c r="BK2" s="109" t="s">
        <v>72</v>
      </c>
      <c r="BL2" s="110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9" t="s">
        <v>133</v>
      </c>
      <c r="H3" s="120"/>
      <c r="I3" s="119" t="s">
        <v>139</v>
      </c>
      <c r="J3" s="123"/>
      <c r="K3" s="123" t="s">
        <v>140</v>
      </c>
      <c r="L3" s="123"/>
      <c r="M3" s="123" t="s">
        <v>141</v>
      </c>
      <c r="N3" s="123"/>
      <c r="O3" s="123" t="s">
        <v>142</v>
      </c>
      <c r="P3" s="120"/>
      <c r="Q3" s="121" t="s">
        <v>99</v>
      </c>
      <c r="R3" s="122"/>
      <c r="S3" s="119" t="s">
        <v>143</v>
      </c>
      <c r="T3" s="123"/>
      <c r="U3" s="123" t="s">
        <v>141</v>
      </c>
      <c r="V3" s="123"/>
      <c r="W3" s="123" t="s">
        <v>142</v>
      </c>
      <c r="X3" s="120"/>
      <c r="Y3" s="119" t="s">
        <v>136</v>
      </c>
      <c r="Z3" s="120"/>
      <c r="AA3" s="119" t="s">
        <v>144</v>
      </c>
      <c r="AB3" s="123"/>
      <c r="AC3" s="123" t="s">
        <v>145</v>
      </c>
      <c r="AD3" s="120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0" t="s">
        <v>69</v>
      </c>
      <c r="BF3" s="81"/>
      <c r="BG3" s="80" t="s">
        <v>70</v>
      </c>
      <c r="BH3" s="81"/>
      <c r="BI3" s="82" t="s">
        <v>71</v>
      </c>
      <c r="BJ3" s="83"/>
      <c r="BK3" s="80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11" t="s">
        <v>115</v>
      </c>
      <c r="C5" s="112"/>
      <c r="D5" s="112"/>
      <c r="E5" s="112"/>
      <c r="F5" s="113"/>
      <c r="G5" s="111" t="s">
        <v>146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1" t="s">
        <v>115</v>
      </c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3"/>
      <c r="BE5" s="111" t="s">
        <v>116</v>
      </c>
      <c r="BF5" s="112"/>
      <c r="BG5" s="112"/>
      <c r="BH5" s="112"/>
      <c r="BI5" s="112"/>
      <c r="BJ5" s="112"/>
      <c r="BK5" s="112"/>
      <c r="BL5" s="113"/>
    </row>
    <row r="6" spans="1:64" s="4" customFormat="1" ht="15" customHeight="1">
      <c r="A6" s="3"/>
      <c r="B6" s="114" t="s">
        <v>103</v>
      </c>
      <c r="C6" s="115"/>
      <c r="D6" s="115"/>
      <c r="E6" s="115"/>
      <c r="F6" s="116"/>
      <c r="G6" s="117" t="s">
        <v>101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4" t="s">
        <v>101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E6" s="114" t="s">
        <v>101</v>
      </c>
      <c r="BF6" s="115"/>
      <c r="BG6" s="115"/>
      <c r="BH6" s="115"/>
      <c r="BI6" s="115"/>
      <c r="BJ6" s="115"/>
      <c r="BK6" s="115"/>
      <c r="BL6" s="116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f>[1]!FAMEData(B7, "2006", "2020", 0,"Monthly", "Down", "No Heading", "Normal")</f>
        <v>25877.188999999998</v>
      </c>
      <c r="C8" s="52">
        <f>[1]!FAMEData(C7, "2006", "2020", 0,"Monthly", "Down", "No Heading", "Normal")</f>
        <v>5571.0029999999997</v>
      </c>
      <c r="D8" s="52">
        <f>[1]!FAMEData(D7, "2006", "2020", 0,"Monthly", "Down", "No Heading", "Normal")</f>
        <v>9317.4879999999994</v>
      </c>
      <c r="E8" s="53">
        <f>[1]!FAMEData(E7, "2006", "2020", 0,"Monthly", "Down", "No Heading", "Normal")</f>
        <v>3905.4259999999999</v>
      </c>
      <c r="F8" s="52">
        <f>[1]!FAMEData(F7, "2006", "2020", 0,"Monthly", "Down", "No Heading", "Normal")</f>
        <v>44671.106</v>
      </c>
      <c r="G8" s="15">
        <f>[1]!FAMEData(G7, "2006", "2020", 0,"Monthly", "Down", "No Heading", "Normal")</f>
        <v>26.840105511345499</v>
      </c>
      <c r="H8" s="9" t="str">
        <f>[1]!FAMEData(H7, "2006", "2020", 0,"Monthly", "Down", "No Heading", "Normal")</f>
        <v/>
      </c>
      <c r="I8" s="12" t="str">
        <f>[1]!FAMEData(I7, "2006", "2020", 0,"Monthly", "Down", "No Heading", "Normal")</f>
        <v/>
      </c>
      <c r="J8" s="12" t="str">
        <f>[1]!FAMEData(J7, "2006", "2020", 0,"Monthly", "Down", "No Heading", "Normal")</f>
        <v/>
      </c>
      <c r="K8" s="12" t="str">
        <f>[1]!FAMEData(K7, "2006", "2020", 0,"Monthly", "Down", "No Heading", "Normal")</f>
        <v/>
      </c>
      <c r="L8" s="12" t="str">
        <f>[1]!FAMEData(L7, "2006", "2020", 0,"Monthly", "Down", "No Heading", "Normal")</f>
        <v/>
      </c>
      <c r="M8" s="52" t="str">
        <f>[1]!FAMEData(M7, "2006", "2020", 0,"Monthly", "Down", "No Heading", "Normal")</f>
        <v/>
      </c>
      <c r="N8" s="52" t="str">
        <f>[1]!FAMEData(N7, "2006", "2020", 0,"Monthly", "Down", "No Heading", "Normal")</f>
        <v/>
      </c>
      <c r="O8" s="52" t="str">
        <f>[1]!FAMEData(O7, "2006", "2020", 0,"Monthly", "Down", "No Heading", "Normal")</f>
        <v/>
      </c>
      <c r="P8" s="52" t="str">
        <f>[1]!FAMEData(P7, "2006", "2020", 0,"Monthly", "Down", "No Heading", "Normal")</f>
        <v/>
      </c>
      <c r="Q8" s="15">
        <f>[1]!FAMEData(Q7, "2006", "2020", 0,"Monthly", "Down", "No Heading", "Normal")</f>
        <v>10.2731725726366</v>
      </c>
      <c r="R8" s="9" t="str">
        <f>[1]!FAMEData(R7, "2006", "2020", 0,"Monthly", "Down", "No Heading", "Normal")</f>
        <v/>
      </c>
      <c r="S8" s="12" t="str">
        <f>[1]!FAMEData(S7, "2006", "2020", 0,"Monthly", "Down", "No Heading", "Normal")</f>
        <v/>
      </c>
      <c r="T8" s="12" t="str">
        <f>[1]!FAMEData(T7, "2006", "2020", 0,"Monthly", "Down", "No Heading", "Normal")</f>
        <v/>
      </c>
      <c r="U8" s="52" t="str">
        <f>[1]!FAMEData(U7, "2006", "2020", 0,"Monthly", "Down", "No Heading", "Normal")</f>
        <v/>
      </c>
      <c r="V8" s="52" t="str">
        <f>[1]!FAMEData(V7, "2006", "2020", 0,"Monthly", "Down", "No Heading", "Normal")</f>
        <v/>
      </c>
      <c r="W8" s="52" t="str">
        <f>[1]!FAMEData(W7, "2006", "2020", 0,"Monthly", "Down", "No Heading", "Normal")</f>
        <v/>
      </c>
      <c r="X8" s="52" t="str">
        <f>[1]!FAMEData(X7, "2006", "2020", 0,"Monthly", "Down", "No Heading", "Normal")</f>
        <v/>
      </c>
      <c r="Y8" s="15">
        <f>[1]!FAMEData(Y7, "2006", "2020", 0,"Monthly", "Down", "No Heading", "Normal")</f>
        <v>5.28923438819597</v>
      </c>
      <c r="Z8" s="9" t="str">
        <f>[1]!FAMEData(Z7, "2006", "2020", 0,"Monthly", "Down", "No Heading", "Normal")</f>
        <v/>
      </c>
      <c r="AA8" s="52" t="str">
        <f>[1]!FAMEData(AA7, "2006", "2020", 0,"Monthly", "Down", "No Heading", "Normal")</f>
        <v/>
      </c>
      <c r="AB8" s="52" t="str">
        <f>[1]!FAMEData(AB7, "2006", "2020", 0,"Monthly", "Down", "No Heading", "Normal")</f>
        <v/>
      </c>
      <c r="AC8" s="52" t="str">
        <f>[1]!FAMEData(AC7, "2006", "2020", 0,"Monthly", "Down", "No Heading", "Normal")</f>
        <v/>
      </c>
      <c r="AD8" s="52" t="str">
        <f>[1]!FAMEData(AD7, "2006", "2020", 0,"Monthly", "Down", "No Heading", "Normal")</f>
        <v/>
      </c>
      <c r="AE8" s="15">
        <f>[1]!FAMEData(AE7, "2006", "2020", 0,"Monthly", "Down", "No Heading", "Normal")</f>
        <v>5.31</v>
      </c>
      <c r="AF8" s="9" t="str">
        <f>[1]!FAMEData(AF7, "2006", "2020", 0,"Monthly", "Down", "No Heading", "Normal")</f>
        <v/>
      </c>
      <c r="AG8" s="52">
        <f>[1]!FAMEData(AG7, "2006", "2020", 0,"Monthly", "Down", "No Heading", "Normal")</f>
        <v>2757.7020000000002</v>
      </c>
      <c r="AH8" s="52">
        <f>[1]!FAMEData(AH7, "2006", "2020", 0,"Monthly", "Down", "No Heading", "Normal")</f>
        <v>1694</v>
      </c>
      <c r="AI8" s="52">
        <f>[1]!FAMEData(AI7, "2006", "2020", 0,"Monthly", "Down", "No Heading", "Normal")</f>
        <v>4523.3099999999995</v>
      </c>
      <c r="AJ8" s="52">
        <f>[1]!FAMEData(AJ7, "2006", "2020", 0,"Monthly", "Down", "No Heading", "Normal")</f>
        <v>1360.3000000000002</v>
      </c>
      <c r="AK8" s="53">
        <f>[1]!FAMEData(AK7, "2006", "2020", 0,"Monthly", "Down", "No Heading", "Normal")</f>
        <v>7577.61</v>
      </c>
      <c r="AL8" s="52">
        <f>[1]!FAMEData(AL7, "2006", "2020", 0,"Monthly", "Down", "No Heading", "Normal")</f>
        <v>23131.487499999999</v>
      </c>
      <c r="AM8" s="52">
        <f>[1]!FAMEData(AM7, "2006", "2020", 0,"Monthly", "Down", "No Heading", "Normal")</f>
        <v>2244.9699999999998</v>
      </c>
      <c r="AN8" s="52">
        <f>[1]!FAMEData(AN7, "2006", "2020", 0,"Monthly", "Down", "No Heading", "Normal")</f>
        <v>3330.57</v>
      </c>
      <c r="AO8" s="52">
        <f>[1]!FAMEData(AO7, "2006", "2020", 0,"Monthly", "Down", "No Heading", "Normal")</f>
        <v>110.16</v>
      </c>
      <c r="AP8" s="52">
        <f>[1]!FAMEData(AP7, "2006", "2020", 0,"Monthly", "Down", "No Heading", "Normal")</f>
        <v>3111.66</v>
      </c>
      <c r="AQ8" s="52">
        <f>[1]!FAMEData(AQ7, "2006", "2020", 0,"Monthly", "Down", "No Heading", "Normal")</f>
        <v>8.4700000000000006</v>
      </c>
      <c r="AR8" s="53">
        <f>[1]!FAMEData(AR7, "2006", "2020", 0,"Monthly", "Down", "No Heading", "Normal")</f>
        <v>33274.667500000003</v>
      </c>
      <c r="AS8" s="52">
        <f>[1]!FAMEData(AS7, "2006", "2020", 0,"Monthly", "Down", "No Heading", "Normal")</f>
        <v>3263.92</v>
      </c>
      <c r="AT8" s="52">
        <f>[1]!FAMEData(AT7, "2006", "2020", 0,"Monthly", "Down", "No Heading", "Normal")</f>
        <v>6603.07</v>
      </c>
      <c r="AU8" s="52">
        <f>[1]!FAMEData(AU7, "2006", "2020", 0,"Monthly", "Down", "No Heading", "Normal")</f>
        <v>1040.99</v>
      </c>
      <c r="AV8" s="52">
        <f>[1]!FAMEData(AV7, "2006", "2020", 0,"Monthly", "Down", "No Heading", "Normal")</f>
        <v>4253.96</v>
      </c>
      <c r="AW8" s="52">
        <f>[1]!FAMEData(AW7, "2006", "2020", 0,"Monthly", "Down", "No Heading", "Normal")</f>
        <v>352.74</v>
      </c>
      <c r="AX8" s="52">
        <f>[1]!FAMEData(AX7, "2006", "2020", 0,"Monthly", "Down", "No Heading", "Normal")</f>
        <v>8243.9500000000007</v>
      </c>
      <c r="AY8" s="52">
        <f>[1]!FAMEData(AY7, "2006", "2020", 0,"Monthly", "Down", "No Heading", "Normal")</f>
        <v>3443.76</v>
      </c>
      <c r="AZ8" s="52">
        <f>[1]!FAMEData(AZ7, "2006", "2020", 0,"Monthly", "Down", "No Heading", "Normal")</f>
        <v>408.65</v>
      </c>
      <c r="BA8" s="52">
        <f>[1]!FAMEData(BA7, "2006", "2020", 0,"Monthly", "Down", "No Heading", "Normal")</f>
        <v>2312.86</v>
      </c>
      <c r="BB8" s="52">
        <f>[1]!FAMEData(BB7, "2006", "2020", 0,"Monthly", "Down", "No Heading", "Normal")</f>
        <v>161.41</v>
      </c>
      <c r="BC8" s="53">
        <f>[1]!FAMEData(BC7, "2006", "2020", 0,"Monthly", "Down", "No Heading", "Normal")</f>
        <v>58411.4375</v>
      </c>
      <c r="BD8" s="6"/>
      <c r="BE8" s="15">
        <f>[1]!FAMEData(BE7, "2006", "2020", 0,"Monthly", "Down", "No Heading", "Normal")</f>
        <v>4.92</v>
      </c>
      <c r="BF8" s="12" t="str">
        <f>[1]!FAMEData(BF7, "2006", "2020", 0,"Monthly", "Down", "No Heading", "Normal")</f>
        <v/>
      </c>
      <c r="BG8" s="15">
        <f>[1]!FAMEData(BG7, "2006", "2020", 0,"Monthly", "Down", "No Heading", "Normal")</f>
        <v>5.52</v>
      </c>
      <c r="BH8" s="12" t="str">
        <f>[1]!FAMEData(BH7, "2006", "2020", 0,"Monthly", "Down", "No Heading", "Normal")</f>
        <v/>
      </c>
      <c r="BI8" s="15">
        <f>[1]!FAMEData(BI7, "2006", "2020", 0,"Monthly", "Down", "No Heading", "Normal")</f>
        <v>6.24</v>
      </c>
      <c r="BJ8" s="12" t="str">
        <f>[1]!FAMEData(BJ7, "2006", "2020", 0,"Monthly", "Down", "No Heading", "Normal")</f>
        <v/>
      </c>
      <c r="BK8" s="15">
        <f>[1]!FAMEData(BK7, "2006", "2020", 0,"Monthly", "Down", "No Heading", "Normal")</f>
        <v>6.36</v>
      </c>
      <c r="BL8" s="9" t="str">
        <f>[1]!FAMEData(BL7, "2006", "2020", 0,"Monthly", "Down", "No Heading", "Normal")</f>
        <v/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  <c r="BN121" s="6"/>
    </row>
    <row r="122" spans="1:66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9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9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9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9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9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9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9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4"/>
      <c r="BP152" s="84"/>
      <c r="BQ152" s="84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4"/>
      <c r="BP153" s="84"/>
      <c r="BQ153" s="84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4"/>
      <c r="BP154" s="84"/>
      <c r="BQ154" s="84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4"/>
      <c r="BP155" s="84"/>
      <c r="BQ155" s="84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4"/>
      <c r="BP156" s="84"/>
      <c r="BQ156" s="84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4"/>
      <c r="BP157" s="84"/>
      <c r="BQ157" s="84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4"/>
      <c r="BP158" s="84"/>
      <c r="BQ158" s="84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4"/>
      <c r="BP159" s="84"/>
      <c r="BQ159" s="84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4"/>
      <c r="BP160" s="84"/>
      <c r="BQ160" s="84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4"/>
      <c r="BP161" s="84"/>
      <c r="BQ161" s="84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4"/>
      <c r="BP162" s="84"/>
      <c r="BQ162" s="84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4"/>
      <c r="BP163" s="84"/>
      <c r="BQ163" s="84"/>
    </row>
    <row r="164" spans="1:69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4"/>
      <c r="BP164" s="84"/>
      <c r="BQ164" s="84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4"/>
      <c r="BP165" s="84"/>
      <c r="BQ165" s="84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4"/>
      <c r="BP166" s="84"/>
      <c r="BQ166" s="84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4"/>
      <c r="BP167" s="84"/>
      <c r="BQ167" s="84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4"/>
      <c r="BP168" s="84"/>
      <c r="BQ168" s="84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4"/>
      <c r="BP169" s="84"/>
      <c r="BQ169" s="84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4"/>
      <c r="BP170" s="84"/>
      <c r="BQ170" s="84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4"/>
      <c r="BP171" s="84"/>
      <c r="BQ171" s="84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1515.7430939999999</v>
      </c>
      <c r="BA172" s="52">
        <v>7995.4638508233129</v>
      </c>
      <c r="BB172" s="52">
        <v>609.03997029087793</v>
      </c>
      <c r="BC172" s="53">
        <v>249939.17899352947</v>
      </c>
      <c r="BD172" s="58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4"/>
      <c r="BP172" s="84"/>
      <c r="BQ172" s="84"/>
    </row>
    <row r="173" spans="1:69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8000.1678810935909</v>
      </c>
      <c r="AK173" s="53">
        <v>39019.270590510416</v>
      </c>
      <c r="AL173" s="52">
        <v>99016.991667701732</v>
      </c>
      <c r="AM173" s="52">
        <v>5293.0284835758648</v>
      </c>
      <c r="AN173" s="52">
        <v>18197.038661629347</v>
      </c>
      <c r="AO173" s="52">
        <v>952.63499999999999</v>
      </c>
      <c r="AP173" s="52">
        <v>17396.149515309473</v>
      </c>
      <c r="AQ173" s="52">
        <v>51.958500000000001</v>
      </c>
      <c r="AR173" s="53">
        <v>145030.85638810787</v>
      </c>
      <c r="AS173" s="52">
        <v>17521.224761923866</v>
      </c>
      <c r="AT173" s="52">
        <v>6067.339024357364</v>
      </c>
      <c r="AU173" s="52">
        <v>36998.505171741956</v>
      </c>
      <c r="AV173" s="52">
        <v>303.25089909468181</v>
      </c>
      <c r="AW173" s="52">
        <v>384.174328</v>
      </c>
      <c r="AX173" s="52">
        <v>27158.201173975998</v>
      </c>
      <c r="AY173" s="52">
        <v>24900.076027963234</v>
      </c>
      <c r="AZ173" s="52">
        <v>1540.8658335</v>
      </c>
      <c r="BA173" s="52">
        <v>7997.9175542657449</v>
      </c>
      <c r="BB173" s="52">
        <v>604.18081082603499</v>
      </c>
      <c r="BC173" s="53">
        <v>251302.39524357318</v>
      </c>
      <c r="BD173" s="58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4"/>
      <c r="BP173" s="84"/>
      <c r="BQ173" s="84"/>
    </row>
    <row r="174" spans="1:69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8329.8097636431503</v>
      </c>
      <c r="AK174" s="53">
        <v>40773.017282024302</v>
      </c>
      <c r="AL174" s="52">
        <v>100490.71829694319</v>
      </c>
      <c r="AM174" s="52">
        <v>5302.4180910612995</v>
      </c>
      <c r="AN174" s="52">
        <v>21513.165137011147</v>
      </c>
      <c r="AO174" s="52">
        <v>965.87950000000001</v>
      </c>
      <c r="AP174" s="52">
        <v>20043.072087494471</v>
      </c>
      <c r="AQ174" s="52">
        <v>73.852999999999994</v>
      </c>
      <c r="AR174" s="53">
        <v>148928.27321954546</v>
      </c>
      <c r="AS174" s="52">
        <v>19162.283446709749</v>
      </c>
      <c r="AT174" s="52">
        <v>5694.8057566645484</v>
      </c>
      <c r="AU174" s="52">
        <v>36230.685364987708</v>
      </c>
      <c r="AV174" s="52">
        <v>303.73584421540005</v>
      </c>
      <c r="AW174" s="52">
        <v>390.82653749999997</v>
      </c>
      <c r="AX174" s="52">
        <v>27430.158767975998</v>
      </c>
      <c r="AY174" s="52">
        <v>22623.797752821287</v>
      </c>
      <c r="AZ174" s="52">
        <v>1535.5270234999998</v>
      </c>
      <c r="BA174" s="52">
        <v>7561.4494533412426</v>
      </c>
      <c r="BB174" s="52">
        <v>572.50296947512709</v>
      </c>
      <c r="BC174" s="53">
        <v>254166.14129110376</v>
      </c>
      <c r="BD174" s="58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4"/>
      <c r="BP174" s="84"/>
      <c r="BQ174" s="84"/>
    </row>
    <row r="175" spans="1:69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8828.2887485134488</v>
      </c>
      <c r="AK175" s="53">
        <v>42470.983629495851</v>
      </c>
      <c r="AL175" s="52">
        <v>101615.12579839611</v>
      </c>
      <c r="AM175" s="52">
        <v>5354.2280485528499</v>
      </c>
      <c r="AN175" s="52">
        <v>22583.535371006354</v>
      </c>
      <c r="AO175" s="52">
        <v>984.24199999999996</v>
      </c>
      <c r="AP175" s="52">
        <v>21133.928862587869</v>
      </c>
      <c r="AQ175" s="52">
        <v>89.54249999999999</v>
      </c>
      <c r="AR175" s="53">
        <v>151784.64348486328</v>
      </c>
      <c r="AS175" s="52">
        <v>21148.9457907455</v>
      </c>
      <c r="AT175" s="52">
        <v>3192.7630701227004</v>
      </c>
      <c r="AU175" s="52">
        <v>36136.126586734252</v>
      </c>
      <c r="AV175" s="52">
        <v>306.91425982240003</v>
      </c>
      <c r="AW175" s="52">
        <v>378.35297750000001</v>
      </c>
      <c r="AX175" s="52">
        <v>27550.7101325</v>
      </c>
      <c r="AY175" s="52">
        <v>21163.279006060075</v>
      </c>
      <c r="AZ175" s="52">
        <v>1524.2611605</v>
      </c>
      <c r="BA175" s="52">
        <v>6763.1218852527509</v>
      </c>
      <c r="BB175" s="52">
        <v>567.29881327964779</v>
      </c>
      <c r="BC175" s="53">
        <v>255855.5757703158</v>
      </c>
      <c r="BD175" s="58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4"/>
      <c r="BP175" s="84"/>
      <c r="BQ175" s="84"/>
    </row>
    <row r="176" spans="1:69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8880.8221438876317</v>
      </c>
      <c r="AK176" s="53">
        <v>42020.674024806074</v>
      </c>
      <c r="AL176" s="52">
        <v>101258.81096351803</v>
      </c>
      <c r="AM176" s="52">
        <v>5399.6433172336374</v>
      </c>
      <c r="AN176" s="52">
        <v>22845.685757665153</v>
      </c>
      <c r="AO176" s="52">
        <v>986.95499999999993</v>
      </c>
      <c r="AP176" s="52">
        <v>21569.280020116235</v>
      </c>
      <c r="AQ176" s="52">
        <v>76.902000000000001</v>
      </c>
      <c r="AR176" s="53">
        <v>150865.58704310667</v>
      </c>
      <c r="AS176" s="52">
        <v>21230.718721457408</v>
      </c>
      <c r="AT176" s="52">
        <v>3243.5441051349549</v>
      </c>
      <c r="AU176" s="52">
        <v>35916.704890379282</v>
      </c>
      <c r="AV176" s="52">
        <v>288.57036018804547</v>
      </c>
      <c r="AW176" s="52">
        <v>375.22551399999998</v>
      </c>
      <c r="AX176" s="52">
        <v>27892.209748000001</v>
      </c>
      <c r="AY176" s="52">
        <v>21947.795040156008</v>
      </c>
      <c r="AZ176" s="52">
        <v>1539.8955814999999</v>
      </c>
      <c r="BA176" s="52">
        <v>6861.3074300857561</v>
      </c>
      <c r="BB176" s="52">
        <v>587.17576360341275</v>
      </c>
      <c r="BC176" s="53">
        <v>255851.7678102332</v>
      </c>
      <c r="BD176" s="58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4"/>
      <c r="BP176" s="84"/>
      <c r="BQ176" s="84"/>
    </row>
    <row r="177" spans="1:69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9015.1227946934996</v>
      </c>
      <c r="AK177" s="53">
        <v>41994.725128491249</v>
      </c>
      <c r="AL177" s="52">
        <v>101408.0586377687</v>
      </c>
      <c r="AM177" s="52">
        <v>5444.2558126946005</v>
      </c>
      <c r="AN177" s="52">
        <v>23588.499339677401</v>
      </c>
      <c r="AO177" s="52">
        <v>990.48599999999999</v>
      </c>
      <c r="AP177" s="52">
        <v>21972.052514425242</v>
      </c>
      <c r="AQ177" s="52">
        <v>72.097999999999999</v>
      </c>
      <c r="AR177" s="53">
        <v>151381.87440420673</v>
      </c>
      <c r="AS177" s="52">
        <v>22317.48107401685</v>
      </c>
      <c r="AT177" s="52">
        <v>3746.6648060597927</v>
      </c>
      <c r="AU177" s="52">
        <v>35656.904057295877</v>
      </c>
      <c r="AV177" s="52">
        <v>286.41262950945003</v>
      </c>
      <c r="AW177" s="52">
        <v>353.52868749999999</v>
      </c>
      <c r="AX177" s="52">
        <v>28491.374641793998</v>
      </c>
      <c r="AY177" s="52">
        <v>21766.455367462866</v>
      </c>
      <c r="AZ177" s="52">
        <v>1543.803453</v>
      </c>
      <c r="BA177" s="52">
        <v>7117.4687409688304</v>
      </c>
      <c r="BB177" s="52">
        <v>578.98713369622078</v>
      </c>
      <c r="BC177" s="53">
        <v>257848.04324618055</v>
      </c>
      <c r="BD177" s="58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4"/>
      <c r="BP177" s="84"/>
      <c r="BQ177" s="84"/>
    </row>
    <row r="178" spans="1:69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8958.1670607292272</v>
      </c>
      <c r="AK178" s="53">
        <v>43948.733896523503</v>
      </c>
      <c r="AL178" s="52">
        <v>100502.20437672507</v>
      </c>
      <c r="AM178" s="52">
        <v>5507.1319844026357</v>
      </c>
      <c r="AN178" s="52">
        <v>22866.21233063265</v>
      </c>
      <c r="AO178" s="52">
        <v>1019.6795</v>
      </c>
      <c r="AP178" s="52">
        <v>21463.580606304</v>
      </c>
      <c r="AQ178" s="52">
        <v>131.73149999999998</v>
      </c>
      <c r="AR178" s="53">
        <v>152248.64998197986</v>
      </c>
      <c r="AS178" s="52">
        <v>24269.520631377502</v>
      </c>
      <c r="AT178" s="52">
        <v>3613.5267826362474</v>
      </c>
      <c r="AU178" s="52">
        <v>34795.380650380728</v>
      </c>
      <c r="AV178" s="52">
        <v>288.49575340986365</v>
      </c>
      <c r="AW178" s="52">
        <v>312.45512450000001</v>
      </c>
      <c r="AX178" s="52">
        <v>28803.332238293995</v>
      </c>
      <c r="AY178" s="52">
        <v>19088.540467276074</v>
      </c>
      <c r="AZ178" s="52">
        <v>1411.5658620000002</v>
      </c>
      <c r="BA178" s="52">
        <v>6377.2462993052477</v>
      </c>
      <c r="BB178" s="52">
        <v>549.46821275930881</v>
      </c>
      <c r="BC178" s="53">
        <v>257904.75297978969</v>
      </c>
      <c r="BD178" s="58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4"/>
      <c r="BP178" s="84"/>
      <c r="BQ178" s="84"/>
    </row>
    <row r="179" spans="1:69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9304.5555179687799</v>
      </c>
      <c r="AK179" s="53">
        <v>47514.377715936469</v>
      </c>
      <c r="AL179" s="52">
        <v>99380.428820261528</v>
      </c>
      <c r="AM179" s="52">
        <v>5616.0302140838103</v>
      </c>
      <c r="AN179" s="52">
        <v>24090.431163777699</v>
      </c>
      <c r="AO179" s="52">
        <v>1043.325</v>
      </c>
      <c r="AP179" s="52">
        <v>22844.140800651287</v>
      </c>
      <c r="AQ179" s="52">
        <v>175.6695</v>
      </c>
      <c r="AR179" s="53">
        <v>154624.7826134082</v>
      </c>
      <c r="AS179" s="52">
        <v>25920.08745231781</v>
      </c>
      <c r="AT179" s="52">
        <v>2359.6718247302379</v>
      </c>
      <c r="AU179" s="52">
        <v>34403.094669473277</v>
      </c>
      <c r="AV179" s="52">
        <v>279.01185105133334</v>
      </c>
      <c r="AW179" s="52">
        <v>286.33682049999999</v>
      </c>
      <c r="AX179" s="52">
        <v>28850.851638499997</v>
      </c>
      <c r="AY179" s="52">
        <v>17707.663750713597</v>
      </c>
      <c r="AZ179" s="52">
        <v>1356.6897255000001</v>
      </c>
      <c r="BA179" s="52">
        <v>6244.5449016881139</v>
      </c>
      <c r="BB179" s="52">
        <v>537.90972822522303</v>
      </c>
      <c r="BC179" s="53">
        <v>259005.73571628111</v>
      </c>
      <c r="BD179" s="58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4"/>
      <c r="BP179" s="84"/>
      <c r="BQ179" s="84"/>
    </row>
    <row r="180" spans="1:69">
      <c r="A180" s="19">
        <v>43952</v>
      </c>
      <c r="B180" s="52">
        <v>107338.77352965499</v>
      </c>
      <c r="C180" s="52">
        <v>19497.101811723998</v>
      </c>
      <c r="D180" s="52">
        <v>55578.815353949001</v>
      </c>
      <c r="E180" s="53">
        <v>11313.998361714001</v>
      </c>
      <c r="F180" s="52">
        <v>193728.68905704198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9452.2376642834224</v>
      </c>
      <c r="AK180" s="53">
        <v>49231.622151908479</v>
      </c>
      <c r="AL180" s="52">
        <v>96895.786393878559</v>
      </c>
      <c r="AM180" s="52">
        <v>5782.0590102631058</v>
      </c>
      <c r="AN180" s="52">
        <v>23976.248216135351</v>
      </c>
      <c r="AO180" s="52">
        <v>1050.9639999999999</v>
      </c>
      <c r="AP180" s="52">
        <v>22511.096403993342</v>
      </c>
      <c r="AQ180" s="52">
        <v>115.49250000000001</v>
      </c>
      <c r="AR180" s="53">
        <v>154310.09086819217</v>
      </c>
      <c r="AS180" s="52">
        <v>25791.592291086945</v>
      </c>
      <c r="AT180" s="52">
        <v>4773.7941113792958</v>
      </c>
      <c r="AU180" s="52">
        <v>34039.991027488941</v>
      </c>
      <c r="AV180" s="52">
        <v>278.25884479163159</v>
      </c>
      <c r="AW180" s="52">
        <v>249.960004</v>
      </c>
      <c r="AX180" s="52">
        <v>28881.043320999997</v>
      </c>
      <c r="AY180" s="52">
        <v>18614.354837220151</v>
      </c>
      <c r="AZ180" s="52">
        <v>1443.188838</v>
      </c>
      <c r="BA180" s="52">
        <v>7202.0565183006747</v>
      </c>
      <c r="BB180" s="52">
        <v>572.68427019512171</v>
      </c>
      <c r="BC180" s="53">
        <v>260607.53335466335</v>
      </c>
      <c r="BD180" s="58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4"/>
      <c r="BP180" s="84"/>
      <c r="BQ180" s="84"/>
    </row>
    <row r="181" spans="1:69">
      <c r="A181" s="19">
        <v>43983</v>
      </c>
      <c r="B181" s="52">
        <v>108966.623337575</v>
      </c>
      <c r="C181" s="52">
        <v>19085.087857138999</v>
      </c>
      <c r="D181" s="52">
        <v>55642.383253120999</v>
      </c>
      <c r="E181" s="53">
        <v>10816.224659367001</v>
      </c>
      <c r="F181" s="52">
        <v>194510.319107202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9443.2304480941548</v>
      </c>
      <c r="AK181" s="53">
        <v>51483.437641801007</v>
      </c>
      <c r="AL181" s="52">
        <v>94402.022528450325</v>
      </c>
      <c r="AM181" s="52">
        <v>5928.4946274791428</v>
      </c>
      <c r="AN181" s="52">
        <v>21459.251567794901</v>
      </c>
      <c r="AO181" s="52">
        <v>1089.5215000000001</v>
      </c>
      <c r="AP181" s="52">
        <v>19570.858129034343</v>
      </c>
      <c r="AQ181" s="52">
        <v>70.168999999999997</v>
      </c>
      <c r="AR181" s="53">
        <v>154721.70073649104</v>
      </c>
      <c r="AS181" s="52">
        <v>24944.753257994093</v>
      </c>
      <c r="AT181" s="52">
        <v>8633.198159373329</v>
      </c>
      <c r="AU181" s="52">
        <v>34573.702615036673</v>
      </c>
      <c r="AV181" s="52">
        <v>278.59734137795238</v>
      </c>
      <c r="AW181" s="52">
        <v>186.52830750000001</v>
      </c>
      <c r="AX181" s="52">
        <v>29259.316735020999</v>
      </c>
      <c r="AY181" s="52">
        <v>19378.413417856173</v>
      </c>
      <c r="AZ181" s="52">
        <v>1506.0853079999999</v>
      </c>
      <c r="BA181" s="52">
        <v>8066.7815964674464</v>
      </c>
      <c r="BB181" s="52">
        <v>595.81497399539478</v>
      </c>
      <c r="BC181" s="53">
        <v>264819.69930818741</v>
      </c>
      <c r="BD181" s="58"/>
      <c r="BE181" s="15">
        <v>0.56999999999999995</v>
      </c>
      <c r="BF181" s="12">
        <v>9641.7800000000007</v>
      </c>
      <c r="BG181" s="15">
        <v>0.42</v>
      </c>
      <c r="BH181" s="12">
        <v>2930.36</v>
      </c>
      <c r="BI181" s="15">
        <v>0.81</v>
      </c>
      <c r="BJ181" s="12">
        <v>469.88</v>
      </c>
      <c r="BK181" s="15"/>
      <c r="BL181" s="9"/>
      <c r="BN181" s="6"/>
      <c r="BO181" s="84"/>
      <c r="BP181" s="84"/>
      <c r="BQ181" s="84"/>
    </row>
    <row r="182" spans="1:69">
      <c r="A182" s="19">
        <v>44013</v>
      </c>
      <c r="B182" s="52">
        <v>107515.05591421601</v>
      </c>
      <c r="C182" s="52">
        <v>18736.08766252</v>
      </c>
      <c r="D182" s="52">
        <v>55765.094651863001</v>
      </c>
      <c r="E182" s="53">
        <v>9607.4344047710001</v>
      </c>
      <c r="F182" s="52">
        <v>191623.67263337001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9450.3022625469566</v>
      </c>
      <c r="AK182" s="53">
        <v>52439.588724740657</v>
      </c>
      <c r="AL182" s="52">
        <v>90278.850173593863</v>
      </c>
      <c r="AM182" s="52">
        <v>6083.943378815954</v>
      </c>
      <c r="AN182" s="52">
        <v>24846.033004418652</v>
      </c>
      <c r="AO182" s="52">
        <v>1126.002</v>
      </c>
      <c r="AP182" s="52">
        <v>20078.221834065502</v>
      </c>
      <c r="AQ182" s="52">
        <v>69.275499999999994</v>
      </c>
      <c r="AR182" s="53">
        <v>154626.9199475036</v>
      </c>
      <c r="AS182" s="52">
        <v>24881.474072411544</v>
      </c>
      <c r="AT182" s="52">
        <v>9525.0026409809143</v>
      </c>
      <c r="AU182" s="52">
        <v>34815.725508267773</v>
      </c>
      <c r="AV182" s="52">
        <v>266.90767113477273</v>
      </c>
      <c r="AW182" s="52">
        <v>138.69047850000001</v>
      </c>
      <c r="AX182" s="52">
        <v>29776.686060020998</v>
      </c>
      <c r="AY182" s="52">
        <v>19942.934546815079</v>
      </c>
      <c r="AZ182" s="52">
        <v>1574.8838402545198</v>
      </c>
      <c r="BA182" s="52">
        <v>10489.878541042977</v>
      </c>
      <c r="BB182" s="52">
        <v>570.34001374578031</v>
      </c>
      <c r="BC182" s="53">
        <v>264489.00621110044</v>
      </c>
      <c r="BD182" s="58"/>
      <c r="BE182" s="15">
        <v>0.51</v>
      </c>
      <c r="BF182" s="12">
        <v>9621.81</v>
      </c>
      <c r="BG182" s="15">
        <v>0.42</v>
      </c>
      <c r="BH182" s="12">
        <v>2586.29</v>
      </c>
      <c r="BI182" s="15">
        <v>0.72</v>
      </c>
      <c r="BJ182" s="12">
        <v>529.62</v>
      </c>
      <c r="BK182" s="15"/>
      <c r="BL182" s="9"/>
      <c r="BN182" s="6"/>
      <c r="BO182" s="84"/>
      <c r="BP182" s="84"/>
      <c r="BQ182" s="84"/>
    </row>
    <row r="183" spans="1:69">
      <c r="A183" s="19">
        <v>44044</v>
      </c>
      <c r="B183" s="52">
        <v>108195.438307006</v>
      </c>
      <c r="C183" s="52">
        <v>18220.980637924</v>
      </c>
      <c r="D183" s="52">
        <v>55787.501356991001</v>
      </c>
      <c r="E183" s="53">
        <v>9346.9696535450003</v>
      </c>
      <c r="F183" s="52">
        <v>191550.889955466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90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90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12317.673745879802</v>
      </c>
      <c r="AK183" s="53">
        <v>58360.596363084798</v>
      </c>
      <c r="AL183" s="52">
        <v>84245.643472262222</v>
      </c>
      <c r="AM183" s="52">
        <v>6646.322909568572</v>
      </c>
      <c r="AN183" s="52">
        <v>23592.990988031652</v>
      </c>
      <c r="AO183" s="52">
        <v>1135.1246613319317</v>
      </c>
      <c r="AP183" s="52">
        <v>21251.079291936119</v>
      </c>
      <c r="AQ183" s="52">
        <v>88.619749999999982</v>
      </c>
      <c r="AR183" s="53">
        <v>152640.97935234307</v>
      </c>
      <c r="AS183" s="52">
        <v>24316.098235665046</v>
      </c>
      <c r="AT183" s="52">
        <v>12335.581908077691</v>
      </c>
      <c r="AU183" s="52">
        <v>34601.769561835827</v>
      </c>
      <c r="AV183" s="52">
        <v>265.05749106223811</v>
      </c>
      <c r="AW183" s="52">
        <v>129.53469759361025</v>
      </c>
      <c r="AX183" s="52">
        <v>30056.310683436081</v>
      </c>
      <c r="AY183" s="52">
        <v>18910.841638151251</v>
      </c>
      <c r="AZ183" s="52">
        <v>1632.1398100139518</v>
      </c>
      <c r="BA183" s="52">
        <v>8000.8153893748031</v>
      </c>
      <c r="BB183" s="52">
        <v>567.53405543617487</v>
      </c>
      <c r="BC183" s="53">
        <v>266319.96393336781</v>
      </c>
      <c r="BD183" s="58"/>
      <c r="BE183" s="15">
        <v>0.48</v>
      </c>
      <c r="BF183" s="12">
        <v>9471.39</v>
      </c>
      <c r="BG183" s="15">
        <v>0.41</v>
      </c>
      <c r="BH183" s="12">
        <v>3516.59</v>
      </c>
      <c r="BI183" s="15">
        <v>1.01</v>
      </c>
      <c r="BJ183" s="12">
        <v>142.55000000000001</v>
      </c>
      <c r="BK183" s="15"/>
      <c r="BL183" s="9"/>
      <c r="BN183" s="6"/>
      <c r="BO183" s="84"/>
      <c r="BP183" s="84"/>
      <c r="BQ183" s="84"/>
    </row>
    <row r="184" spans="1:69">
      <c r="A184" s="19"/>
      <c r="B184" s="52"/>
      <c r="C184" s="52"/>
      <c r="D184" s="52"/>
      <c r="E184" s="53"/>
      <c r="F184" s="52"/>
      <c r="G184" s="15"/>
      <c r="H184" s="9"/>
      <c r="I184" s="55"/>
      <c r="J184" s="55"/>
      <c r="K184" s="55"/>
      <c r="L184" s="55"/>
      <c r="M184" s="55"/>
      <c r="N184" s="55"/>
      <c r="O184" s="55"/>
      <c r="P184" s="55"/>
      <c r="Q184" s="15"/>
      <c r="R184" s="9"/>
      <c r="S184" s="12"/>
      <c r="T184" s="12"/>
      <c r="U184" s="86"/>
      <c r="V184" s="86"/>
      <c r="W184" s="86"/>
      <c r="X184" s="55"/>
      <c r="Y184" s="66"/>
      <c r="Z184" s="9"/>
      <c r="AA184" s="85"/>
      <c r="AB184" s="55"/>
      <c r="AC184" s="55"/>
      <c r="AD184" s="55"/>
      <c r="AE184" s="66"/>
      <c r="AF184" s="65"/>
      <c r="AG184" s="52"/>
      <c r="AH184" s="52"/>
      <c r="AI184" s="52"/>
      <c r="AJ184" s="52"/>
      <c r="AK184" s="53"/>
      <c r="AL184" s="52"/>
      <c r="AM184" s="52"/>
      <c r="AN184" s="52"/>
      <c r="AO184" s="52"/>
      <c r="AP184" s="52"/>
      <c r="AQ184" s="52"/>
      <c r="AR184" s="53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3"/>
      <c r="BD184" s="58"/>
      <c r="BE184" s="90"/>
      <c r="BF184" s="12"/>
      <c r="BG184" s="90"/>
      <c r="BH184" s="12"/>
      <c r="BI184" s="90"/>
      <c r="BJ184" s="12"/>
      <c r="BK184" s="15"/>
      <c r="BL184" s="9"/>
      <c r="BN184" s="6"/>
      <c r="BO184" s="84"/>
      <c r="BP184" s="84"/>
      <c r="BQ184" s="84"/>
    </row>
    <row r="185" spans="1:69">
      <c r="A185" s="19"/>
      <c r="B185" s="52"/>
      <c r="C185" s="52"/>
      <c r="D185" s="52"/>
      <c r="E185" s="53"/>
      <c r="F185" s="52"/>
      <c r="G185" s="15"/>
      <c r="H185" s="9"/>
      <c r="I185" s="55"/>
      <c r="J185" s="55"/>
      <c r="K185" s="55"/>
      <c r="L185" s="55"/>
      <c r="M185" s="55"/>
      <c r="N185" s="55"/>
      <c r="O185" s="55"/>
      <c r="P185" s="55"/>
      <c r="Q185" s="15"/>
      <c r="R185" s="9"/>
      <c r="S185" s="12"/>
      <c r="T185" s="12"/>
      <c r="U185" s="86"/>
      <c r="V185" s="86"/>
      <c r="W185" s="86"/>
      <c r="X185" s="55"/>
      <c r="Y185" s="66"/>
      <c r="Z185" s="9"/>
      <c r="AA185" s="85"/>
      <c r="AB185" s="55"/>
      <c r="AC185" s="55"/>
      <c r="AD185" s="55"/>
      <c r="AE185" s="66"/>
      <c r="AF185" s="65"/>
      <c r="AG185" s="52"/>
      <c r="AH185" s="52"/>
      <c r="AI185" s="52"/>
      <c r="AJ185" s="52"/>
      <c r="AK185" s="53"/>
      <c r="AL185" s="52"/>
      <c r="AM185" s="52"/>
      <c r="AN185" s="52"/>
      <c r="AO185" s="52"/>
      <c r="AP185" s="52"/>
      <c r="AQ185" s="52"/>
      <c r="AR185" s="53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3"/>
      <c r="BD185" s="58"/>
      <c r="BE185" s="90"/>
      <c r="BF185" s="12"/>
      <c r="BG185" s="90"/>
      <c r="BH185" s="12"/>
      <c r="BI185" s="90"/>
      <c r="BJ185" s="12"/>
      <c r="BK185" s="15"/>
      <c r="BL185" s="9"/>
      <c r="BN185" s="6"/>
      <c r="BO185" s="84"/>
      <c r="BP185" s="84"/>
      <c r="BQ185" s="84"/>
    </row>
    <row r="186" spans="1:69">
      <c r="A186" s="19"/>
      <c r="B186" s="52"/>
      <c r="C186" s="52"/>
      <c r="D186" s="52"/>
      <c r="E186" s="53"/>
      <c r="F186" s="52"/>
      <c r="G186" s="15"/>
      <c r="H186" s="9"/>
      <c r="I186" s="55"/>
      <c r="J186" s="55"/>
      <c r="K186" s="55"/>
      <c r="L186" s="55"/>
      <c r="M186" s="55"/>
      <c r="N186" s="55"/>
      <c r="O186" s="55"/>
      <c r="P186" s="55"/>
      <c r="Q186" s="15"/>
      <c r="R186" s="9"/>
      <c r="S186" s="12"/>
      <c r="T186" s="12"/>
      <c r="U186" s="86"/>
      <c r="V186" s="86"/>
      <c r="W186" s="86"/>
      <c r="X186" s="55"/>
      <c r="Y186" s="66"/>
      <c r="Z186" s="9"/>
      <c r="AA186" s="85"/>
      <c r="AB186" s="55"/>
      <c r="AC186" s="55"/>
      <c r="AD186" s="55"/>
      <c r="AE186" s="66"/>
      <c r="AF186" s="65"/>
      <c r="AG186" s="52"/>
      <c r="AH186" s="52"/>
      <c r="AI186" s="52"/>
      <c r="AJ186" s="52"/>
      <c r="AK186" s="53"/>
      <c r="AL186" s="52"/>
      <c r="AM186" s="52"/>
      <c r="AN186" s="52"/>
      <c r="AO186" s="52"/>
      <c r="AP186" s="52"/>
      <c r="AQ186" s="52"/>
      <c r="AR186" s="53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3"/>
      <c r="BD186" s="58"/>
      <c r="BE186" s="90"/>
      <c r="BF186" s="12"/>
      <c r="BG186" s="90"/>
      <c r="BH186" s="12"/>
      <c r="BI186" s="90"/>
      <c r="BJ186" s="12"/>
      <c r="BK186" s="15"/>
      <c r="BL186" s="9"/>
      <c r="BN186" s="6"/>
      <c r="BO186" s="84"/>
      <c r="BP186" s="84"/>
      <c r="BQ186" s="84"/>
    </row>
    <row r="187" spans="1:69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3"/>
      <c r="AL187" s="52"/>
      <c r="AM187" s="52"/>
      <c r="AN187" s="52"/>
      <c r="AO187" s="52"/>
      <c r="AP187" s="52"/>
      <c r="AQ187" s="52"/>
      <c r="AR187" s="53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3"/>
      <c r="BD187" s="58"/>
      <c r="BE187" s="90"/>
      <c r="BF187" s="12"/>
      <c r="BG187" s="90"/>
      <c r="BH187" s="12"/>
      <c r="BI187" s="90"/>
      <c r="BJ187" s="12"/>
      <c r="BK187" s="15"/>
      <c r="BL187" s="9"/>
      <c r="BN187" s="6"/>
      <c r="BO187" s="84"/>
      <c r="BP187" s="84"/>
      <c r="BQ187" s="84"/>
    </row>
    <row r="188" spans="1:69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3"/>
      <c r="AL188" s="52"/>
      <c r="AM188" s="52"/>
      <c r="AN188" s="52"/>
      <c r="AO188" s="52"/>
      <c r="AP188" s="52"/>
      <c r="AQ188" s="52"/>
      <c r="AR188" s="53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3"/>
      <c r="BD188" s="58"/>
      <c r="BE188" s="15"/>
      <c r="BF188" s="12"/>
      <c r="BG188" s="15"/>
      <c r="BH188" s="12"/>
      <c r="BI188" s="15"/>
      <c r="BJ188" s="12"/>
      <c r="BK188" s="15"/>
      <c r="BL188" s="9"/>
      <c r="BN188" s="6"/>
      <c r="BO188" s="84"/>
      <c r="BP188" s="84"/>
      <c r="BQ188" s="84"/>
    </row>
    <row r="189" spans="1:69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3"/>
      <c r="AL189" s="52"/>
      <c r="AM189" s="52"/>
      <c r="AN189" s="52"/>
      <c r="AO189" s="52"/>
      <c r="AP189" s="52"/>
      <c r="AQ189" s="52"/>
      <c r="AR189" s="53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3"/>
      <c r="BD189" s="58"/>
      <c r="BE189" s="15"/>
      <c r="BF189" s="12"/>
      <c r="BG189" s="15"/>
      <c r="BH189" s="12"/>
      <c r="BI189" s="15"/>
      <c r="BJ189" s="12"/>
      <c r="BK189" s="15"/>
      <c r="BL189" s="9"/>
      <c r="BN189" s="6"/>
      <c r="BO189" s="84"/>
      <c r="BP189" s="84"/>
      <c r="BQ189" s="84"/>
    </row>
    <row r="190" spans="1:69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3"/>
      <c r="AL190" s="52"/>
      <c r="AM190" s="52"/>
      <c r="AN190" s="52"/>
      <c r="AO190" s="52"/>
      <c r="AP190" s="52"/>
      <c r="AQ190" s="52"/>
      <c r="AR190" s="53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3"/>
      <c r="BD190" s="58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4"/>
      <c r="BP190" s="84"/>
      <c r="BQ190" s="84"/>
    </row>
    <row r="191" spans="1:69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3"/>
      <c r="AL191" s="52"/>
      <c r="AM191" s="52"/>
      <c r="AN191" s="52"/>
      <c r="AO191" s="52"/>
      <c r="AP191" s="52"/>
      <c r="AQ191" s="52"/>
      <c r="AR191" s="53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3"/>
      <c r="BD191" s="58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4"/>
      <c r="BP191" s="84"/>
      <c r="BQ191" s="84"/>
    </row>
    <row r="192" spans="1:69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3"/>
      <c r="AL192" s="52"/>
      <c r="AM192" s="52"/>
      <c r="AN192" s="52"/>
      <c r="AO192" s="52"/>
      <c r="AP192" s="52"/>
      <c r="AQ192" s="52"/>
      <c r="AR192" s="53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3"/>
      <c r="BD192" s="58"/>
      <c r="BE192" s="15"/>
      <c r="BF192" s="12"/>
      <c r="BG192" s="15"/>
      <c r="BH192" s="12"/>
      <c r="BI192" s="15"/>
      <c r="BJ192" s="12"/>
      <c r="BK192" s="15"/>
      <c r="BL192" s="9"/>
      <c r="BN192" s="6"/>
      <c r="BO192" s="84"/>
      <c r="BP192" s="84"/>
      <c r="BQ192" s="84"/>
    </row>
    <row r="193" spans="1:69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3"/>
      <c r="AL193" s="52"/>
      <c r="AM193" s="52"/>
      <c r="AN193" s="52"/>
      <c r="AO193" s="52"/>
      <c r="AP193" s="52"/>
      <c r="AQ193" s="52"/>
      <c r="AR193" s="53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3"/>
      <c r="BD193" s="58"/>
      <c r="BE193" s="15"/>
      <c r="BF193" s="12"/>
      <c r="BG193" s="15"/>
      <c r="BH193" s="12"/>
      <c r="BI193" s="15"/>
      <c r="BJ193" s="12"/>
      <c r="BK193" s="15"/>
      <c r="BL193" s="9"/>
      <c r="BN193" s="6"/>
      <c r="BO193" s="84"/>
      <c r="BP193" s="84"/>
      <c r="BQ193" s="84"/>
    </row>
    <row r="194" spans="1:69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3"/>
      <c r="AL194" s="52"/>
      <c r="AM194" s="52"/>
      <c r="AN194" s="52"/>
      <c r="AO194" s="52"/>
      <c r="AP194" s="52"/>
      <c r="AQ194" s="52"/>
      <c r="AR194" s="53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3"/>
      <c r="BD194" s="58"/>
      <c r="BE194" s="15"/>
      <c r="BF194" s="12"/>
      <c r="BG194" s="15"/>
      <c r="BH194" s="12"/>
      <c r="BI194" s="15"/>
      <c r="BJ194" s="12"/>
      <c r="BK194" s="15"/>
      <c r="BL194" s="9"/>
      <c r="BN194" s="6"/>
      <c r="BO194" s="84"/>
      <c r="BP194" s="84"/>
      <c r="BQ194" s="84"/>
    </row>
    <row r="195" spans="1:69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3"/>
      <c r="AL195" s="52"/>
      <c r="AM195" s="52"/>
      <c r="AN195" s="52"/>
      <c r="AO195" s="52"/>
      <c r="AP195" s="52"/>
      <c r="AQ195" s="52"/>
      <c r="AR195" s="53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3"/>
      <c r="BD195" s="58"/>
      <c r="BE195" s="90"/>
      <c r="BF195" s="12"/>
      <c r="BG195" s="90"/>
      <c r="BH195" s="12"/>
      <c r="BI195" s="90"/>
      <c r="BJ195" s="12"/>
      <c r="BK195" s="15"/>
      <c r="BL195" s="9"/>
      <c r="BN195" s="6"/>
      <c r="BO195" s="84"/>
      <c r="BP195" s="84"/>
      <c r="BQ195" s="84"/>
    </row>
    <row r="196" spans="1:69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3"/>
      <c r="AL196" s="52"/>
      <c r="AM196" s="52"/>
      <c r="AN196" s="52"/>
      <c r="AO196" s="52"/>
      <c r="AP196" s="52"/>
      <c r="AQ196" s="52"/>
      <c r="AR196" s="53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3"/>
      <c r="BD196" s="58"/>
      <c r="BE196" s="90"/>
      <c r="BF196" s="12"/>
      <c r="BG196" s="90"/>
      <c r="BH196" s="12"/>
      <c r="BI196" s="90"/>
      <c r="BJ196" s="12"/>
      <c r="BK196" s="15"/>
      <c r="BL196" s="9"/>
      <c r="BN196" s="6"/>
      <c r="BO196" s="84"/>
      <c r="BP196" s="84"/>
      <c r="BQ196" s="84"/>
    </row>
    <row r="197" spans="1:69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3"/>
      <c r="AL197" s="52"/>
      <c r="AM197" s="52"/>
      <c r="AN197" s="52"/>
      <c r="AO197" s="52"/>
      <c r="AP197" s="52"/>
      <c r="AQ197" s="52"/>
      <c r="AR197" s="53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3"/>
      <c r="BD197" s="58"/>
      <c r="BE197" s="90"/>
      <c r="BF197" s="12"/>
      <c r="BG197" s="90"/>
      <c r="BH197" s="12"/>
      <c r="BI197" s="90"/>
      <c r="BJ197" s="12"/>
      <c r="BK197" s="15"/>
      <c r="BL197" s="9"/>
      <c r="BN197" s="6"/>
      <c r="BO197" s="84"/>
      <c r="BP197" s="84"/>
      <c r="BQ197" s="84"/>
    </row>
    <row r="198" spans="1:69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3"/>
      <c r="AL198" s="52"/>
      <c r="AM198" s="52"/>
      <c r="AN198" s="52"/>
      <c r="AO198" s="52"/>
      <c r="AP198" s="52"/>
      <c r="AQ198" s="52"/>
      <c r="AR198" s="53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3"/>
      <c r="BD198" s="58"/>
      <c r="BE198" s="90"/>
      <c r="BF198" s="12"/>
      <c r="BG198" s="90"/>
      <c r="BH198" s="12"/>
      <c r="BI198" s="90"/>
      <c r="BJ198" s="12"/>
      <c r="BK198" s="15"/>
      <c r="BL198" s="9"/>
      <c r="BN198" s="6"/>
      <c r="BO198" s="84"/>
      <c r="BP198" s="84"/>
      <c r="BQ198" s="84"/>
    </row>
    <row r="199" spans="1:69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3"/>
      <c r="AL199" s="52"/>
      <c r="AM199" s="52"/>
      <c r="AN199" s="52"/>
      <c r="AO199" s="52"/>
      <c r="AP199" s="52"/>
      <c r="AQ199" s="52"/>
      <c r="AR199" s="53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3"/>
      <c r="BD199" s="58"/>
      <c r="BE199" s="90"/>
      <c r="BF199" s="12"/>
      <c r="BG199" s="90"/>
      <c r="BH199" s="12"/>
      <c r="BI199" s="90"/>
      <c r="BJ199" s="12"/>
      <c r="BK199" s="15"/>
      <c r="BL199" s="9"/>
      <c r="BN199" s="6"/>
      <c r="BO199" s="84"/>
      <c r="BP199" s="84"/>
      <c r="BQ199" s="84"/>
    </row>
    <row r="200" spans="1:69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3"/>
      <c r="AL200" s="52"/>
      <c r="AM200" s="52"/>
      <c r="AN200" s="52"/>
      <c r="AO200" s="52"/>
      <c r="AP200" s="52"/>
      <c r="AQ200" s="52"/>
      <c r="AR200" s="53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3"/>
      <c r="BD200" s="58"/>
      <c r="BE200" s="15"/>
      <c r="BF200" s="12"/>
      <c r="BG200" s="15"/>
      <c r="BH200" s="12"/>
      <c r="BI200" s="15"/>
      <c r="BJ200" s="12"/>
      <c r="BK200" s="15"/>
      <c r="BL200" s="9"/>
      <c r="BN200" s="6"/>
      <c r="BO200" s="84"/>
      <c r="BP200" s="84"/>
      <c r="BQ200" s="84"/>
    </row>
    <row r="201" spans="1:69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3"/>
      <c r="AL201" s="52"/>
      <c r="AM201" s="52"/>
      <c r="AN201" s="52"/>
      <c r="AO201" s="52"/>
      <c r="AP201" s="52"/>
      <c r="AQ201" s="52"/>
      <c r="AR201" s="53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3"/>
      <c r="BD201" s="58"/>
      <c r="BE201" s="15"/>
      <c r="BF201" s="12"/>
      <c r="BG201" s="15"/>
      <c r="BH201" s="12"/>
      <c r="BI201" s="15"/>
      <c r="BJ201" s="12"/>
      <c r="BK201" s="15"/>
      <c r="BL201" s="9"/>
      <c r="BN201" s="6"/>
      <c r="BO201" s="84"/>
      <c r="BP201" s="84"/>
      <c r="BQ201" s="84"/>
    </row>
    <row r="202" spans="1:69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3"/>
      <c r="AL202" s="52"/>
      <c r="AM202" s="52"/>
      <c r="AN202" s="52"/>
      <c r="AO202" s="52"/>
      <c r="AP202" s="52"/>
      <c r="AQ202" s="52"/>
      <c r="AR202" s="53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3"/>
      <c r="BD202" s="58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4"/>
      <c r="BP202" s="84"/>
      <c r="BQ202" s="84"/>
    </row>
    <row r="203" spans="1:69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3"/>
      <c r="AL203" s="52"/>
      <c r="AM203" s="52"/>
      <c r="AN203" s="52"/>
      <c r="AO203" s="52"/>
      <c r="AP203" s="52"/>
      <c r="AQ203" s="52"/>
      <c r="AR203" s="53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3"/>
      <c r="BD203" s="58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4"/>
      <c r="BP203" s="84"/>
      <c r="BQ203" s="84"/>
    </row>
    <row r="204" spans="1:69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3"/>
      <c r="AL204" s="52"/>
      <c r="AM204" s="52"/>
      <c r="AN204" s="52"/>
      <c r="AO204" s="52"/>
      <c r="AP204" s="52"/>
      <c r="AQ204" s="52"/>
      <c r="AR204" s="53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3"/>
      <c r="BD204" s="58"/>
      <c r="BE204" s="15"/>
      <c r="BF204" s="12"/>
      <c r="BG204" s="15"/>
      <c r="BH204" s="12"/>
      <c r="BI204" s="15"/>
      <c r="BJ204" s="12"/>
      <c r="BK204" s="15"/>
      <c r="BL204" s="9"/>
      <c r="BN204" s="6"/>
      <c r="BO204" s="84"/>
      <c r="BP204" s="84"/>
      <c r="BQ204" s="84"/>
    </row>
    <row r="205" spans="1:69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3"/>
      <c r="AL205" s="52"/>
      <c r="AM205" s="52"/>
      <c r="AN205" s="52"/>
      <c r="AO205" s="52"/>
      <c r="AP205" s="52"/>
      <c r="AQ205" s="52"/>
      <c r="AR205" s="53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3"/>
      <c r="BD205" s="58"/>
      <c r="BE205" s="15"/>
      <c r="BF205" s="12"/>
      <c r="BG205" s="15"/>
      <c r="BH205" s="12"/>
      <c r="BI205" s="15"/>
      <c r="BJ205" s="12"/>
      <c r="BK205" s="15"/>
      <c r="BL205" s="9"/>
      <c r="BN205" s="6"/>
      <c r="BO205" s="84"/>
      <c r="BP205" s="84"/>
      <c r="BQ205" s="84"/>
    </row>
    <row r="206" spans="1:69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3"/>
      <c r="AL206" s="52"/>
      <c r="AM206" s="52"/>
      <c r="AN206" s="52"/>
      <c r="AO206" s="52"/>
      <c r="AP206" s="52"/>
      <c r="AQ206" s="52"/>
      <c r="AR206" s="53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8"/>
      <c r="BE206" s="15"/>
      <c r="BF206" s="12"/>
      <c r="BG206" s="15"/>
      <c r="BH206" s="12"/>
      <c r="BI206" s="15"/>
      <c r="BJ206" s="12"/>
      <c r="BK206" s="15"/>
      <c r="BL206" s="9"/>
      <c r="BN206" s="6"/>
      <c r="BO206" s="84"/>
      <c r="BP206" s="84"/>
      <c r="BQ206" s="84"/>
    </row>
    <row r="207" spans="1:69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3"/>
      <c r="AL207" s="52"/>
      <c r="AM207" s="52"/>
      <c r="AN207" s="52"/>
      <c r="AO207" s="52"/>
      <c r="AP207" s="52"/>
      <c r="AQ207" s="52"/>
      <c r="AR207" s="53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3"/>
      <c r="BD207" s="58"/>
      <c r="BE207" s="90"/>
      <c r="BF207" s="12"/>
      <c r="BG207" s="90"/>
      <c r="BH207" s="12"/>
      <c r="BI207" s="90"/>
      <c r="BJ207" s="12"/>
      <c r="BK207" s="15"/>
      <c r="BL207" s="9"/>
      <c r="BN207" s="6"/>
      <c r="BO207" s="84"/>
      <c r="BP207" s="84"/>
      <c r="BQ207" s="84"/>
    </row>
    <row r="208" spans="1:69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3"/>
      <c r="AL208" s="52"/>
      <c r="AM208" s="52"/>
      <c r="AN208" s="52"/>
      <c r="AO208" s="52"/>
      <c r="AP208" s="52"/>
      <c r="AQ208" s="52"/>
      <c r="AR208" s="53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3"/>
      <c r="BD208" s="58"/>
      <c r="BE208" s="90"/>
      <c r="BF208" s="12"/>
      <c r="BG208" s="90"/>
      <c r="BH208" s="12"/>
      <c r="BI208" s="90"/>
      <c r="BJ208" s="12"/>
      <c r="BK208" s="15"/>
      <c r="BL208" s="9"/>
      <c r="BN208" s="6"/>
      <c r="BO208" s="84"/>
      <c r="BP208" s="84"/>
      <c r="BQ208" s="84"/>
    </row>
    <row r="209" spans="1:69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3"/>
      <c r="AL209" s="52"/>
      <c r="AM209" s="52"/>
      <c r="AN209" s="52"/>
      <c r="AO209" s="52"/>
      <c r="AP209" s="52"/>
      <c r="AQ209" s="52"/>
      <c r="AR209" s="53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3"/>
      <c r="BD209" s="58"/>
      <c r="BE209" s="90"/>
      <c r="BF209" s="12"/>
      <c r="BG209" s="90"/>
      <c r="BH209" s="12"/>
      <c r="BI209" s="90"/>
      <c r="BJ209" s="12"/>
      <c r="BK209" s="15"/>
      <c r="BL209" s="9"/>
      <c r="BN209" s="6"/>
      <c r="BO209" s="84"/>
      <c r="BP209" s="84"/>
      <c r="BQ209" s="84"/>
    </row>
    <row r="210" spans="1:69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3"/>
      <c r="AL210" s="52"/>
      <c r="AM210" s="52"/>
      <c r="AN210" s="52"/>
      <c r="AO210" s="52"/>
      <c r="AP210" s="52"/>
      <c r="AQ210" s="52"/>
      <c r="AR210" s="53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3"/>
      <c r="BD210" s="58"/>
      <c r="BE210" s="90"/>
      <c r="BF210" s="12"/>
      <c r="BG210" s="90"/>
      <c r="BH210" s="12"/>
      <c r="BI210" s="90"/>
      <c r="BJ210" s="12"/>
      <c r="BK210" s="15"/>
      <c r="BL210" s="9"/>
      <c r="BN210" s="6"/>
      <c r="BO210" s="84"/>
      <c r="BP210" s="84"/>
      <c r="BQ210" s="84"/>
    </row>
    <row r="211" spans="1:69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3"/>
      <c r="AL211" s="52"/>
      <c r="AM211" s="52"/>
      <c r="AN211" s="52"/>
      <c r="AO211" s="52"/>
      <c r="AP211" s="52"/>
      <c r="AQ211" s="52"/>
      <c r="AR211" s="53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3"/>
      <c r="BD211" s="58"/>
      <c r="BE211" s="90"/>
      <c r="BF211" s="12"/>
      <c r="BG211" s="90"/>
      <c r="BH211" s="12"/>
      <c r="BI211" s="90"/>
      <c r="BJ211" s="12"/>
      <c r="BK211" s="15"/>
      <c r="BL211" s="9"/>
      <c r="BN211" s="6"/>
      <c r="BO211" s="84"/>
      <c r="BP211" s="84"/>
      <c r="BQ211" s="84"/>
    </row>
    <row r="212" spans="1:69">
      <c r="AN212" s="54"/>
      <c r="AO212" s="79"/>
      <c r="AP212" s="79"/>
    </row>
    <row r="213" spans="1:69">
      <c r="AN213" s="54"/>
      <c r="AO213" s="79"/>
      <c r="AP213" s="79"/>
    </row>
    <row r="214" spans="1:69">
      <c r="AN214" s="54"/>
      <c r="AO214" s="79"/>
      <c r="AP214" s="79"/>
    </row>
    <row r="215" spans="1:69">
      <c r="AN215" s="54"/>
      <c r="AO215" s="79"/>
      <c r="AP215" s="79"/>
    </row>
    <row r="216" spans="1:69">
      <c r="AN216" s="54"/>
      <c r="AO216" s="79"/>
      <c r="AP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zoomScaleNormal="100" workbookViewId="0">
      <pane ySplit="5" topLeftCell="A160" activePane="bottomLeft" state="frozen"/>
      <selection pane="bottomLeft" activeCell="A182" sqref="A182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03" t="s">
        <v>64</v>
      </c>
      <c r="C1" s="103"/>
      <c r="D1" s="103"/>
      <c r="E1" s="103"/>
      <c r="F1" s="127"/>
      <c r="G1" s="59"/>
      <c r="H1" s="103" t="s">
        <v>65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7"/>
      <c r="T1" s="128" t="s">
        <v>112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30"/>
    </row>
    <row r="2" spans="1:50" s="4" customFormat="1" ht="15.75" customHeight="1">
      <c r="A2" s="3"/>
      <c r="B2" s="100" t="s">
        <v>44</v>
      </c>
      <c r="C2" s="100"/>
      <c r="D2" s="100"/>
      <c r="E2" s="100"/>
      <c r="F2" s="100"/>
      <c r="G2" s="102" t="s">
        <v>148</v>
      </c>
      <c r="H2" s="108"/>
      <c r="I2" s="108"/>
      <c r="J2" s="108"/>
      <c r="K2" s="131"/>
      <c r="L2" s="102" t="s">
        <v>149</v>
      </c>
      <c r="M2" s="100"/>
      <c r="N2" s="100"/>
      <c r="O2" s="101"/>
      <c r="P2" s="102" t="s">
        <v>150</v>
      </c>
      <c r="Q2" s="100"/>
      <c r="R2" s="101"/>
      <c r="S2" s="69" t="s">
        <v>151</v>
      </c>
      <c r="T2" s="107" t="s">
        <v>37</v>
      </c>
      <c r="U2" s="108"/>
      <c r="V2" s="108"/>
      <c r="W2" s="131"/>
      <c r="X2" s="107" t="s">
        <v>38</v>
      </c>
      <c r="Y2" s="108"/>
      <c r="Z2" s="108"/>
      <c r="AA2" s="108"/>
      <c r="AB2" s="108"/>
      <c r="AC2" s="108"/>
      <c r="AD2" s="108"/>
      <c r="AE2" s="108"/>
      <c r="AF2" s="108"/>
      <c r="AG2" s="131"/>
      <c r="AH2" s="107" t="s">
        <v>41</v>
      </c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31"/>
    </row>
    <row r="3" spans="1:50" s="4" customFormat="1" ht="38.25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24" t="s">
        <v>111</v>
      </c>
      <c r="C4" s="125"/>
      <c r="D4" s="125"/>
      <c r="E4" s="125"/>
      <c r="F4" s="125"/>
      <c r="G4" s="124" t="s">
        <v>155</v>
      </c>
      <c r="H4" s="112"/>
      <c r="I4" s="112"/>
      <c r="J4" s="112"/>
      <c r="K4" s="112"/>
      <c r="L4" s="125"/>
      <c r="M4" s="125"/>
      <c r="N4" s="125"/>
      <c r="O4" s="125"/>
      <c r="P4" s="125"/>
      <c r="Q4" s="125"/>
      <c r="R4" s="125"/>
      <c r="S4" s="126"/>
      <c r="T4" s="124" t="s">
        <v>118</v>
      </c>
      <c r="U4" s="125"/>
      <c r="V4" s="125"/>
      <c r="W4" s="60" t="s">
        <v>111</v>
      </c>
      <c r="X4" s="112" t="s">
        <v>118</v>
      </c>
      <c r="Y4" s="112"/>
      <c r="Z4" s="112"/>
      <c r="AA4" s="112"/>
      <c r="AB4" s="112"/>
      <c r="AC4" s="112"/>
      <c r="AD4" s="112"/>
      <c r="AE4" s="112"/>
      <c r="AF4" s="112"/>
      <c r="AG4" s="60" t="s">
        <v>111</v>
      </c>
      <c r="AH4" s="112" t="s">
        <v>119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60" t="s">
        <v>111</v>
      </c>
    </row>
    <row r="5" spans="1:50" ht="15" customHeight="1">
      <c r="A5" s="3"/>
      <c r="B5" s="114" t="s">
        <v>103</v>
      </c>
      <c r="C5" s="115"/>
      <c r="D5" s="115"/>
      <c r="E5" s="115"/>
      <c r="F5" s="115"/>
      <c r="G5" s="132" t="s">
        <v>101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33" t="s">
        <v>101</v>
      </c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5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4.014586146165831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31.984121064220542</v>
      </c>
      <c r="X178" s="12">
        <f>+('Base original'!AK179/'Base original'!AK167*100-100)*'Base original'!AK167/'Base original'!$AR167</f>
        <v>8.3016498621532531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11.482251841780339</v>
      </c>
      <c r="AH178" s="12">
        <f>+('Base original'!AR179/'Base original'!AR167*100-100)*'Base original'!AR167/'Base original'!$BC167</f>
        <v>6.7319050790806054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1.8489762901313603E-2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1.4908829707729814E-2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3.5809331935838539E-3</v>
      </c>
      <c r="AU178" s="9">
        <f>+('Base original'!BC179/'Base original'!BC167*100-100)*'Base original'!BC167/'Base original'!$BC167</f>
        <v>9.4830601359363129</v>
      </c>
    </row>
    <row r="179" spans="1:47">
      <c r="A179" s="19">
        <v>43952</v>
      </c>
      <c r="B179" s="12">
        <f>+'Base original'!B180/'Base original'!B168*100-100</f>
        <v>14.544115288462976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11.454756032277885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24.343303278862518</v>
      </c>
      <c r="V179" s="12">
        <f>+('Base original'!AJ180/'Base original'!AJ168*100-100)*'Base original'!AJ168/'Base original'!$AK168</f>
        <v>5.6081078602874541</v>
      </c>
      <c r="W179" s="9">
        <f>+('Base original'!AK180/'Base original'!AK168*100-100)*'Base original'!AK168/'Base original'!$AK168</f>
        <v>34.653030329363645</v>
      </c>
      <c r="X179" s="12">
        <f>+('Base original'!AK180/'Base original'!AK168*100-100)*'Base original'!AK168/'Base original'!$AR168</f>
        <v>9.0501488020250687</v>
      </c>
      <c r="Y179" s="12">
        <f>+('Base original'!AL180/'Base original'!AL168*100-100)*'Base original'!AL168/'Base original'!$AR168</f>
        <v>0.92552556603619074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3.5384947187921698</v>
      </c>
      <c r="AB179" s="12">
        <f>+('Base original'!AO180/'Base original'!AO168*100-100)*'Base original'!AO168/'Base original'!$AR168</f>
        <v>5.5835795674615933E-2</v>
      </c>
      <c r="AC179" s="12">
        <f>+('Base original'!AP180/'Base original'!AP168*100-100)*'Base original'!AP168/'Base original'!$AR168</f>
        <v>3.8311586156623396</v>
      </c>
      <c r="AD179" s="12">
        <f>+('Base original'!AQ180/'Base original'!AQ168*100-100)*'Base original'!AQ168/'Base original'!$AR168</f>
        <v>1.6159468930808829E-2</v>
      </c>
      <c r="AE179" s="12">
        <f>+(('Base original'!AN180-'Base original'!AP180)/('Base original'!AN168-'Base original'!AP168)*100-100)*(('Base original'!AN168-'Base original'!AP168)/'Base original'!AR168)</f>
        <v>-0.29266389687016786</v>
      </c>
      <c r="AF179" s="12">
        <f>+(('Base original'!AO180-'Base original'!AQ180)/('Base original'!AO168-'Base original'!AQ168)*100-100)*(('Base original'!AO168-'Base original'!AQ168)/'Base original'!AR168)</f>
        <v>3.9676326743807125E-2</v>
      </c>
      <c r="AG179" s="9">
        <f>+('Base original'!AR180/'Base original'!AR168*100-100)*'Base original'!AR168/'Base original'!$AR168</f>
        <v>10.225179316823429</v>
      </c>
      <c r="AH179" s="12">
        <f>+('Base original'!AR180/'Base original'!AR168*100-100)*'Base original'!AR168/'Base original'!$BC168</f>
        <v>5.9788582064542517</v>
      </c>
      <c r="AI179" s="12">
        <f>+('Base original'!AS180/'Base original'!AS168*100-100)*'Base original'!AS168/'Base original'!$BC168</f>
        <v>4.1475140482305974</v>
      </c>
      <c r="AJ179" s="12">
        <f>+('Base original'!AT180/'Base original'!AT168*100-100)*'Base original'!AT168/'Base original'!$BC168</f>
        <v>-0.99947055310479349</v>
      </c>
      <c r="AK179" s="12">
        <f>+('Base original'!AU180/'Base original'!AU168*100-100)*'Base original'!AU168/'Base original'!$BC168</f>
        <v>-0.74011339616331384</v>
      </c>
      <c r="AL179" s="12">
        <f>+('Base original'!AV180/'Base original'!AV168*100-100)*'Base original'!AV168/'Base original'!$BC168</f>
        <v>-2.0105228145057295E-2</v>
      </c>
      <c r="AM179" s="12">
        <f>+('Base original'!AW180/'Base original'!AW168*100-100)*'Base original'!AW168/'Base original'!$BC168</f>
        <v>-8.289579450052581E-2</v>
      </c>
      <c r="AN179" s="12">
        <f>+('Base original'!AX180/'Base original'!AX168*100-100)*'Base original'!AX168/'Base original'!$BC168</f>
        <v>1.5016249712664678</v>
      </c>
      <c r="AO179" s="12">
        <f>+('Base original'!AY180/'Base original'!AY168*100-100)*'Base original'!AY168/'Base original'!$BC168</f>
        <v>-1.2351916213798386</v>
      </c>
      <c r="AP179" s="12">
        <f>+('Base original'!AZ180/'Base original'!AZ168*100-100)*'Base original'!AZ168/'Base original'!$BC168</f>
        <v>4.6538337565426587E-2</v>
      </c>
      <c r="AQ179" s="12">
        <f>+('Base original'!BA180/'Base original'!BA168*100-100)*'Base original'!BA168/'Base original'!$BC168</f>
        <v>-0.27610592282701207</v>
      </c>
      <c r="AR179" s="12">
        <f>+('Base original'!BB180/'Base original'!BB168*100-100)*'Base original'!BB168/'Base original'!$BC168</f>
        <v>2.4784671812604218E-2</v>
      </c>
      <c r="AS179" s="12">
        <f>+(('Base original'!AY180-'Base original'!BA180)/('Base original'!AY168-'Base original'!BA168)*100-100)*('Base original'!AY168-'Base original'!BA168)/'Base original'!$BC168</f>
        <v>-0.95908569855282744</v>
      </c>
      <c r="AT179" s="12">
        <f>+(('Base original'!AZ180-'Base original'!BB180)/('Base original'!AZ168-'Base original'!BB168)*100-100)*('Base original'!AZ168-'Base original'!BB168)/'Base original'!$BC168</f>
        <v>2.1753665752822376E-2</v>
      </c>
      <c r="AU179" s="9">
        <f>+('Base original'!BC180/'Base original'!BC168*100-100)*'Base original'!BC168/'Base original'!$BC168</f>
        <v>8.8480802212376375</v>
      </c>
    </row>
    <row r="180" spans="1:47">
      <c r="A180" s="19">
        <v>43983</v>
      </c>
      <c r="B180" s="12">
        <f>+'Base original'!B181/'Base original'!B169*100-100</f>
        <v>16.345522421498202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11.82116530103275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original'!$AK169</f>
        <v>5.2594081757355999</v>
      </c>
      <c r="U180" s="12">
        <f>+('Base original'!AI181/'Base original'!AI169*100-100)*'Base original'!AI169/'Base original'!$AK169</f>
        <v>29.049900405719086</v>
      </c>
      <c r="V180" s="12">
        <f>+('Base original'!AJ181/'Base original'!AJ169*100-100)*'Base original'!AJ169/'Base original'!$AK169</f>
        <v>5.4648699080644505</v>
      </c>
      <c r="W180" s="9">
        <f>+('Base original'!AK181/'Base original'!AK169*100-100)*'Base original'!AK169/'Base original'!$AK169</f>
        <v>39.77417848951913</v>
      </c>
      <c r="X180" s="12">
        <f>+('Base original'!AK181/'Base original'!AK169*100-100)*'Base original'!AK169/'Base original'!$AR169</f>
        <v>10.447189351117986</v>
      </c>
      <c r="Y180" s="12">
        <f>+('Base original'!AL181/'Base original'!AL169*100-100)*'Base original'!AL169/'Base original'!$AR169</f>
        <v>-0.95666763273817645</v>
      </c>
      <c r="Z180" s="12">
        <f>+('Base original'!AM181/'Base original'!AM169*100-100)*'Base original'!AM169/'Base original'!$AR169</f>
        <v>0.56254355012966673</v>
      </c>
      <c r="AA180" s="12">
        <f>+('Base original'!AN181/'Base original'!AN169*100-100)*'Base original'!AN169/'Base original'!$AR169</f>
        <v>2.6817598380655103</v>
      </c>
      <c r="AB180" s="12">
        <f>+('Base original'!AO181/'Base original'!AO169*100-100)*'Base original'!AO169/'Base original'!$AR169</f>
        <v>8.6051921067596321E-2</v>
      </c>
      <c r="AC180" s="12">
        <f>+('Base original'!AP181/'Base original'!AP169*100-100)*'Base original'!AP169/'Base original'!$AR169</f>
        <v>2.4800496284518467</v>
      </c>
      <c r="AD180" s="12">
        <f>+('Base original'!AQ181/'Base original'!AQ169*100-100)*'Base original'!AQ169/'Base original'!$AR169</f>
        <v>6.9478488366019209E-3</v>
      </c>
      <c r="AE180" s="12">
        <f>+(('Base original'!AN181-'Base original'!AP181)/('Base original'!AN169-'Base original'!AP169)*100-100)*(('Base original'!AN169-'Base original'!AP169)/'Base original'!AR169)</f>
        <v>0.20171020961366246</v>
      </c>
      <c r="AF180" s="12">
        <f>+(('Base original'!AO181-'Base original'!AQ181)/('Base original'!AO169-'Base original'!AQ169)*100-100)*(('Base original'!AO169-'Base original'!AQ169)/'Base original'!AR169)</f>
        <v>7.9104072230994513E-2</v>
      </c>
      <c r="AG180" s="9">
        <f>+('Base original'!AR181/'Base original'!AR169*100-100)*'Base original'!AR169/'Base original'!$AR169</f>
        <v>10.333879550354169</v>
      </c>
      <c r="AH180" s="12">
        <f>+('Base original'!AR181/'Base original'!AR169*100-100)*'Base original'!AR169/'Base original'!$BC169</f>
        <v>5.9745281254691518</v>
      </c>
      <c r="AI180" s="12">
        <f>+('Base original'!AS181/'Base original'!AS169*100-100)*'Base original'!AS169/'Base original'!$BC169</f>
        <v>3.3542677535102907</v>
      </c>
      <c r="AJ180" s="12">
        <f>+('Base original'!AT181/'Base original'!AT169*100-100)*'Base original'!AT169/'Base original'!$BC169</f>
        <v>0.59007991178384767</v>
      </c>
      <c r="AK180" s="12">
        <f>+('Base original'!AU181/'Base original'!AU169*100-100)*'Base original'!AU169/'Base original'!$BC169</f>
        <v>-0.82384474353477455</v>
      </c>
      <c r="AL180" s="12">
        <f>+('Base original'!AV181/'Base original'!AV169*100-100)*'Base original'!AV169/'Base original'!$BC169</f>
        <v>-2.0142058089153116E-2</v>
      </c>
      <c r="AM180" s="12">
        <f>+('Base original'!AW181/'Base original'!AW169*100-100)*'Base original'!AW169/'Base original'!$BC169</f>
        <v>-9.5299857241895172E-2</v>
      </c>
      <c r="AN180" s="12">
        <f>+('Base original'!AX181/'Base original'!AX169*100-100)*'Base original'!AX169/'Base original'!$BC169</f>
        <v>1.4185579634472776</v>
      </c>
      <c r="AO180" s="12">
        <f>+('Base original'!AY181/'Base original'!AY169*100-100)*'Base original'!AY169/'Base original'!$BC169</f>
        <v>-1.2144622494402266</v>
      </c>
      <c r="AP180" s="12">
        <f>+('Base original'!AZ181/'Base original'!AZ169*100-100)*'Base original'!AZ169/'Base original'!$BC169</f>
        <v>6.048899240368015E-2</v>
      </c>
      <c r="AQ180" s="12">
        <f>+('Base original'!BA181/'Base original'!BA169*100-100)*'Base original'!BA169/'Base original'!$BC169</f>
        <v>3.3490058096810438E-2</v>
      </c>
      <c r="AR180" s="12">
        <f>+('Base original'!BB181/'Base original'!BB169*100-100)*'Base original'!BB169/'Base original'!$BC169</f>
        <v>2.9408860519567967E-2</v>
      </c>
      <c r="AS180" s="12">
        <f>+(('Base original'!AY181-'Base original'!BA181)/('Base original'!AY169-'Base original'!BA169)*100-100)*('Base original'!AY169-'Base original'!BA169)/'Base original'!$BC169</f>
        <v>-1.2479523075370371</v>
      </c>
      <c r="AT180" s="12">
        <f>+(('Base original'!AZ181-'Base original'!BB181)/('Base original'!AZ169-'Base original'!BB169)*100-100)*('Base original'!AZ169-'Base original'!BB169)/'Base original'!$BC169</f>
        <v>3.10801318841121E-2</v>
      </c>
      <c r="AU180" s="9">
        <f>+('Base original'!BC181/'Base original'!BC169*100-100)*'Base original'!BC169/'Base original'!$BC169</f>
        <v>9.181274919691802</v>
      </c>
    </row>
    <row r="181" spans="1:47">
      <c r="A181" s="19">
        <v>44013</v>
      </c>
      <c r="B181" s="12">
        <f>+'Base original'!B182/'Base original'!B170*100-100</f>
        <v>14.550690867726601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9.5756806728172279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original'!$AK170</f>
        <v>6.0899649530319993</v>
      </c>
      <c r="U181" s="12">
        <f>+('Base original'!AI182/'Base original'!AI170*100-100)*'Base original'!AI170/'Base original'!$AK170</f>
        <v>30.828012660963445</v>
      </c>
      <c r="V181" s="12">
        <f>+('Base original'!AJ182/'Base original'!AJ170*100-100)*'Base original'!AJ170/'Base original'!$AK170</f>
        <v>4.9913991791858328</v>
      </c>
      <c r="W181" s="9">
        <f>+('Base original'!AK182/'Base original'!AK170*100-100)*'Base original'!AK170/'Base original'!$AK170</f>
        <v>41.909376793181281</v>
      </c>
      <c r="X181" s="12">
        <f>+('Base original'!AK182/'Base original'!AK170*100-100)*'Base original'!AK170/'Base original'!$AR170</f>
        <v>11.022110464374226</v>
      </c>
      <c r="Y181" s="12">
        <f>+('Base original'!AL182/'Base original'!AL170*100-100)*'Base original'!AL170/'Base original'!$AR170</f>
        <v>-4.2546401939371314</v>
      </c>
      <c r="Z181" s="12">
        <f>+('Base original'!AM182/'Base original'!AM170*100-100)*'Base original'!AM170/'Base original'!$AR170</f>
        <v>0.6431303824973319</v>
      </c>
      <c r="AA181" s="12">
        <f>+('Base original'!AN182/'Base original'!AN170*100-100)*'Base original'!AN170/'Base original'!$AR170</f>
        <v>6.4957463972719047</v>
      </c>
      <c r="AB181" s="12">
        <f>+('Base original'!AO182/'Base original'!AO170*100-100)*'Base original'!AO170/'Base original'!$AR170</f>
        <v>0.11549619990837293</v>
      </c>
      <c r="AC181" s="12">
        <f>+('Base original'!AP182/'Base original'!AP170*100-100)*'Base original'!AP170/'Base original'!$AR170</f>
        <v>3.9630295173097436</v>
      </c>
      <c r="AD181" s="12">
        <f>+('Base original'!AQ182/'Base original'!AQ170*100-100)*'Base original'!AQ170/'Base original'!$AR170</f>
        <v>8.7046153413525788E-3</v>
      </c>
      <c r="AE181" s="12">
        <f>+(('Base original'!AN182-'Base original'!AP182)/('Base original'!AN170-'Base original'!AP170)*100-100)*(('Base original'!AN170-'Base original'!AP170)/'Base original'!AR170)</f>
        <v>2.5327168799621602</v>
      </c>
      <c r="AF181" s="12">
        <f>+(('Base original'!AO182-'Base original'!AQ182)/('Base original'!AO170-'Base original'!AQ170)*100-100)*(('Base original'!AO170-'Base original'!AQ170)/'Base original'!AR170)</f>
        <v>0.10679158456702051</v>
      </c>
      <c r="AG181" s="9">
        <f>+('Base original'!AR182/'Base original'!AR170*100-100)*'Base original'!AR170/'Base original'!$AR170</f>
        <v>10.050109117463563</v>
      </c>
      <c r="AH181" s="12">
        <f>+('Base original'!AR182/'Base original'!AR170*100-100)*'Base original'!AR170/'Base original'!$BC170</f>
        <v>5.7872946391427602</v>
      </c>
      <c r="AI181" s="12">
        <f>+('Base original'!AS182/'Base original'!AS170*100-100)*'Base original'!AS170/'Base original'!$BC170</f>
        <v>3.326727389809033</v>
      </c>
      <c r="AJ181" s="12">
        <f>+('Base original'!AT182/'Base original'!AT170*100-100)*'Base original'!AT170/'Base original'!$BC170</f>
        <v>0.96586594319271613</v>
      </c>
      <c r="AK181" s="12">
        <f>+('Base original'!AU182/'Base original'!AU170*100-100)*'Base original'!AU170/'Base original'!$BC170</f>
        <v>-0.66778496905945828</v>
      </c>
      <c r="AL181" s="12">
        <f>+('Base original'!AV182/'Base original'!AV170*100-100)*'Base original'!AV170/'Base original'!$BC170</f>
        <v>-1.9869136702967426E-2</v>
      </c>
      <c r="AM181" s="12">
        <f>+('Base original'!AW182/'Base original'!AW170*100-100)*'Base original'!AW170/'Base original'!$BC170</f>
        <v>-0.11136860858085594</v>
      </c>
      <c r="AN181" s="12">
        <f>+('Base original'!AX182/'Base original'!AX170*100-100)*'Base original'!AX170/'Base original'!$BC170</f>
        <v>1.4786538267708862</v>
      </c>
      <c r="AO181" s="12">
        <f>+('Base original'!AY182/'Base original'!AY170*100-100)*'Base original'!AY170/'Base original'!$BC170</f>
        <v>-1.3255421456513881</v>
      </c>
      <c r="AP181" s="12">
        <f>+('Base original'!AZ182/'Base original'!AZ170*100-100)*'Base original'!AZ170/'Base original'!$BC170</f>
        <v>6.4837832069191442E-2</v>
      </c>
      <c r="AQ181" s="12">
        <f>+('Base original'!BA182/'Base original'!BA170*100-100)*'Base original'!BA170/'Base original'!$BC170</f>
        <v>1.0921761092308706</v>
      </c>
      <c r="AR181" s="12">
        <f>+('Base original'!BB182/'Base original'!BB170*100-100)*'Base original'!BB170/'Base original'!$BC170</f>
        <v>9.5012041406687207E-3</v>
      </c>
      <c r="AS181" s="12">
        <f>+(('Base original'!AY182-'Base original'!BA182)/('Base original'!AY170-'Base original'!BA170)*100-100)*('Base original'!AY170-'Base original'!BA170)/'Base original'!$BC170</f>
        <v>-2.4177182548822587</v>
      </c>
      <c r="AT181" s="12">
        <f>+(('Base original'!AZ182-'Base original'!BB182)/('Base original'!AZ170-'Base original'!BB170)*100-100)*('Base original'!AZ170-'Base original'!BB170)/'Base original'!$BC170</f>
        <v>5.5336627928522619E-2</v>
      </c>
      <c r="AU181" s="9">
        <f>+('Base original'!BC182/'Base original'!BC170*100-100)*'Base original'!BC170/'Base original'!$BC170</f>
        <v>8.3971374576183706</v>
      </c>
    </row>
    <row r="182" spans="1:47">
      <c r="A182" s="19">
        <v>44044</v>
      </c>
      <c r="B182" s="12">
        <f>+'Base original'!B183/'Base original'!B171*100-100</f>
        <v>13.502750349700946</v>
      </c>
      <c r="C182" s="12">
        <f>+'Base original'!C183/'Base original'!C171*100-100</f>
        <v>-10.897454452162151</v>
      </c>
      <c r="D182" s="12">
        <f>+'Base original'!D183/'Base original'!D171*100-100</f>
        <v>8.8112193606729221</v>
      </c>
      <c r="E182" s="12">
        <f>+'Base original'!E183/'Base original'!E171*100-100</f>
        <v>-8.8763969127343074</v>
      </c>
      <c r="F182" s="9">
        <f>+'Base original'!F183/'Base original'!F171*100-100</f>
        <v>8.0371356588266849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original'!$AK171</f>
        <v>8.7554100856915316</v>
      </c>
      <c r="U182" s="12">
        <f>+('Base original'!AI183/'Base original'!AI171*100-100)*'Base original'!AI171/'Base original'!$AK171</f>
        <v>35.903146214872017</v>
      </c>
      <c r="V182" s="12">
        <f>+('Base original'!AJ183/'Base original'!AJ171*100-100)*'Base original'!AJ171/'Base original'!$AK171</f>
        <v>12.947258388864169</v>
      </c>
      <c r="W182" s="9">
        <f>+('Base original'!AK183/'Base original'!AK171*100-100)*'Base original'!AK171/'Base original'!$AK171</f>
        <v>57.605814689427689</v>
      </c>
      <c r="X182" s="12">
        <f>+('Base original'!AK183/'Base original'!AK171*100-100)*'Base original'!AK171/'Base original'!$AR171</f>
        <v>14.984417351188164</v>
      </c>
      <c r="Y182" s="12">
        <f>+('Base original'!AL183/'Base original'!AL171*100-100)*'Base original'!AL171/'Base original'!$AR171</f>
        <v>-9.5718071846276871</v>
      </c>
      <c r="Z182" s="12">
        <f>+('Base original'!AM183/'Base original'!AM171*100-100)*'Base original'!AM171/'Base original'!$AR171</f>
        <v>1.0164336137524723</v>
      </c>
      <c r="AA182" s="12">
        <f>+('Base original'!AN183/'Base original'!AN171*100-100)*'Base original'!AN171/'Base original'!$AR171</f>
        <v>3.9994512319194007</v>
      </c>
      <c r="AB182" s="12">
        <f>+('Base original'!AO183/'Base original'!AO171*100-100)*'Base original'!AO171/'Base original'!$AR171</f>
        <v>0.13032077519113555</v>
      </c>
      <c r="AC182" s="12">
        <f>+('Base original'!AP183/'Base original'!AP171*100-100)*'Base original'!AP171/'Base original'!$AR171</f>
        <v>3.3041748185089004</v>
      </c>
      <c r="AD182" s="12">
        <f>+('Base original'!AQ183/'Base original'!AQ171*100-100)*'Base original'!AQ171/'Base original'!$AR171</f>
        <v>2.935908991272259E-2</v>
      </c>
      <c r="AE182" s="12">
        <f>+(('Base original'!AN183-'Base original'!AP183)/('Base original'!AN171-'Base original'!AP171)*100-100)*(('Base original'!AN171-'Base original'!AP171)/'Base original'!AR171)</f>
        <v>0.69527641341049751</v>
      </c>
      <c r="AF182" s="12">
        <f>+(('Base original'!AO183-'Base original'!AQ183)/('Base original'!AO171-'Base original'!AQ171)*100-100)*(('Base original'!AO171-'Base original'!AQ171)/'Base original'!AR171)</f>
        <v>0.100961685278413</v>
      </c>
      <c r="AG182" s="9">
        <f>+('Base original'!AR183/'Base original'!AR171*100-100)*'Base original'!AR171/'Base original'!$AR171</f>
        <v>7.2252818790018836</v>
      </c>
      <c r="AH182" s="12">
        <f>+('Base original'!AR183/'Base original'!AR171*100-100)*'Base original'!AR171/'Base original'!$BC171</f>
        <v>4.1662474904919442</v>
      </c>
      <c r="AI182" s="12">
        <f>+('Base original'!AS183/'Base original'!AS171*100-100)*'Base original'!AS171/'Base original'!$BC171</f>
        <v>3.122687310987101</v>
      </c>
      <c r="AJ182" s="12">
        <f>+('Base original'!AT183/'Base original'!AT171*100-100)*'Base original'!AT171/'Base original'!$BC171</f>
        <v>2.28501197982132</v>
      </c>
      <c r="AK182" s="12">
        <f>+('Base original'!AU183/'Base original'!AU171*100-100)*'Base original'!AU171/'Base original'!$BC171</f>
        <v>-0.97219622740707412</v>
      </c>
      <c r="AL182" s="12">
        <f>+('Base original'!AV183/'Base original'!AV171*100-100)*'Base original'!AV171/'Base original'!$BC171</f>
        <v>-1.9900163298580013E-2</v>
      </c>
      <c r="AM182" s="12">
        <f>+('Base original'!AW183/'Base original'!AW171*100-100)*'Base original'!AW171/'Base original'!$BC171</f>
        <v>-0.1196237694516849</v>
      </c>
      <c r="AN182" s="12">
        <f>+('Base original'!AX183/'Base original'!AX171*100-100)*'Base original'!AX171/'Base original'!$BC171</f>
        <v>1.4359313466280728</v>
      </c>
      <c r="AO182" s="12">
        <f>+('Base original'!AY183/'Base original'!AY171*100-100)*'Base original'!AY171/'Base original'!$BC171</f>
        <v>-2.1345113590022673</v>
      </c>
      <c r="AP182" s="12">
        <f>+('Base original'!AZ183/'Base original'!AZ171*100-100)*'Base original'!AZ171/'Base original'!$BC171</f>
        <v>6.6411524647093309E-2</v>
      </c>
      <c r="AQ182" s="12">
        <f>+('Base original'!BA183/'Base original'!BA171*100-100)*'Base original'!BA171/'Base original'!$BC171</f>
        <v>-3.7458772598186363E-2</v>
      </c>
      <c r="AR182" s="12">
        <f>+('Base original'!BB183/'Base original'!BB171*100-100)*'Base original'!BB171/'Base original'!$BC171</f>
        <v>-7.2937288083995272E-3</v>
      </c>
      <c r="AS182" s="12">
        <f>+(('Base original'!AY183-'Base original'!BA183)/('Base original'!AY171-'Base original'!BA171)*100-100)*('Base original'!AY171-'Base original'!BA171)/'Base original'!$BC171</f>
        <v>-2.097052586404081</v>
      </c>
      <c r="AT182" s="12">
        <f>+(('Base original'!AZ183-'Base original'!BB183)/('Base original'!AZ171-'Base original'!BB171)*100-100)*('Base original'!AZ171-'Base original'!BB171)/'Base original'!$BC171</f>
        <v>7.3705253455492711E-2</v>
      </c>
      <c r="AU182" s="9">
        <f>+('Base original'!BC183/'Base original'!BC171*100-100)*'Base original'!BC171/'Base original'!$BC171</f>
        <v>7.8748106348225093</v>
      </c>
    </row>
    <row r="183" spans="1:47">
      <c r="B183" s="52"/>
      <c r="C183" s="52"/>
      <c r="D183" s="52"/>
      <c r="F183" s="52"/>
      <c r="W183" s="87"/>
    </row>
    <row r="184" spans="1:47">
      <c r="B184" s="52"/>
      <c r="C184" s="52"/>
      <c r="D184" s="52"/>
      <c r="F184" s="52"/>
      <c r="W184" s="87"/>
    </row>
    <row r="185" spans="1:47">
      <c r="W185" s="87"/>
    </row>
    <row r="186" spans="1:47">
      <c r="W186" s="87"/>
    </row>
    <row r="187" spans="1:47">
      <c r="W187" s="87"/>
    </row>
    <row r="188" spans="1:47">
      <c r="W188" s="87"/>
    </row>
    <row r="189" spans="1:47">
      <c r="W189" s="87"/>
    </row>
    <row r="190" spans="1:47">
      <c r="W190" s="87"/>
    </row>
    <row r="191" spans="1:47">
      <c r="W191" s="87"/>
    </row>
    <row r="192" spans="1:47">
      <c r="W192" s="87"/>
    </row>
  </sheetData>
  <mergeCells count="18"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  <mergeCell ref="X4:AF4"/>
    <mergeCell ref="AH4:A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2"/>
  <sheetViews>
    <sheetView showGridLines="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A182" sqref="A182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03" t="s">
        <v>110</v>
      </c>
      <c r="C1" s="103"/>
      <c r="D1" s="103"/>
      <c r="E1" s="103"/>
      <c r="F1" s="127"/>
    </row>
    <row r="2" spans="1:9" s="4" customFormat="1" ht="21.75" customHeight="1">
      <c r="A2" s="3"/>
      <c r="B2" s="108" t="s">
        <v>44</v>
      </c>
      <c r="C2" s="108"/>
      <c r="D2" s="108"/>
      <c r="E2" s="108"/>
      <c r="F2" s="131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24" t="s">
        <v>113</v>
      </c>
      <c r="C4" s="125"/>
      <c r="D4" s="125"/>
      <c r="E4" s="125"/>
      <c r="F4" s="126"/>
    </row>
    <row r="5" spans="1:9" ht="15" customHeight="1">
      <c r="A5" s="3"/>
      <c r="B5" s="114" t="s">
        <v>103</v>
      </c>
      <c r="C5" s="115"/>
      <c r="D5" s="115"/>
      <c r="E5" s="115"/>
      <c r="F5" s="116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2.1084562961164011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0.73992175161217233</v>
      </c>
    </row>
    <row r="180" spans="1:6">
      <c r="A180" s="19">
        <v>43983</v>
      </c>
      <c r="B180" s="12">
        <f>('Base original'!B181/'Base original'!B180*100-100)</f>
        <v>1.5165533892282497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0.40346633942785104</v>
      </c>
    </row>
    <row r="181" spans="1:6">
      <c r="A181" s="19">
        <v>44013</v>
      </c>
      <c r="B181" s="12">
        <f>('Base original'!B182/'Base original'!B181*100-100)</f>
        <v>-1.3321211384720044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-1.4840582685184245</v>
      </c>
    </row>
    <row r="182" spans="1:6">
      <c r="A182" s="19">
        <v>44044</v>
      </c>
      <c r="B182" s="12">
        <f>('Base original'!B183/'Base original'!B182*100-100)</f>
        <v>0.63282522341137337</v>
      </c>
      <c r="C182" s="12">
        <f>('Base original'!C183/'Base original'!C182*100-100)</f>
        <v>-2.7492774045161497</v>
      </c>
      <c r="D182" s="12">
        <f>('Base original'!D183/'Base original'!D182*100-100)</f>
        <v>4.0180520212302895E-2</v>
      </c>
      <c r="E182" s="12">
        <f>('Base original'!E183/'Base original'!E182*100-100)</f>
        <v>-2.7110749889341434</v>
      </c>
      <c r="F182" s="10">
        <f>('Base original'!F183/'Base original'!F182*100-100)</f>
        <v>-3.7982091097504167E-2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257</v>
      </c>
    </row>
    <row r="2" spans="1:14">
      <c r="A2" s="91" t="s">
        <v>190</v>
      </c>
      <c r="B2" t="s">
        <v>256</v>
      </c>
      <c r="C2" t="s">
        <v>192</v>
      </c>
      <c r="E2" s="92">
        <v>44077.805532407408</v>
      </c>
      <c r="F2" t="b">
        <v>1</v>
      </c>
      <c r="G2" s="91" t="s">
        <v>159</v>
      </c>
      <c r="H2" s="91" t="s">
        <v>193</v>
      </c>
      <c r="I2" s="91" t="s">
        <v>194</v>
      </c>
      <c r="J2">
        <v>0</v>
      </c>
      <c r="K2" s="91" t="s">
        <v>195</v>
      </c>
      <c r="L2" t="b">
        <v>0</v>
      </c>
      <c r="M2" t="b">
        <v>0</v>
      </c>
      <c r="N2" t="b">
        <v>0</v>
      </c>
    </row>
    <row r="3" spans="1:14">
      <c r="A3" s="91" t="s">
        <v>190</v>
      </c>
      <c r="B3" t="s">
        <v>248</v>
      </c>
      <c r="C3" t="s">
        <v>192</v>
      </c>
      <c r="D3">
        <v>58411.4375</v>
      </c>
      <c r="E3" s="92">
        <v>44077.805532407408</v>
      </c>
      <c r="F3" t="b">
        <v>1</v>
      </c>
      <c r="G3" s="91" t="s">
        <v>35</v>
      </c>
      <c r="H3" s="91" t="s">
        <v>193</v>
      </c>
      <c r="I3" s="91" t="s">
        <v>194</v>
      </c>
      <c r="J3">
        <v>0</v>
      </c>
      <c r="K3" s="91" t="s">
        <v>195</v>
      </c>
      <c r="L3" t="b">
        <v>0</v>
      </c>
      <c r="M3" t="b">
        <v>0</v>
      </c>
      <c r="N3" t="b">
        <v>0</v>
      </c>
    </row>
    <row r="4" spans="1:14">
      <c r="A4" s="91" t="s">
        <v>190</v>
      </c>
      <c r="B4" t="s">
        <v>240</v>
      </c>
      <c r="C4" t="s">
        <v>192</v>
      </c>
      <c r="D4">
        <v>1040.99</v>
      </c>
      <c r="E4" s="92">
        <v>44077.805532407408</v>
      </c>
      <c r="F4" t="b">
        <v>1</v>
      </c>
      <c r="G4" s="91" t="s">
        <v>27</v>
      </c>
      <c r="H4" s="91" t="s">
        <v>193</v>
      </c>
      <c r="I4" s="91" t="s">
        <v>194</v>
      </c>
      <c r="J4">
        <v>0</v>
      </c>
      <c r="K4" s="91" t="s">
        <v>195</v>
      </c>
      <c r="L4" t="b">
        <v>0</v>
      </c>
      <c r="M4" t="b">
        <v>0</v>
      </c>
      <c r="N4" t="b">
        <v>0</v>
      </c>
    </row>
    <row r="5" spans="1:14">
      <c r="A5" s="91" t="s">
        <v>190</v>
      </c>
      <c r="B5" t="s">
        <v>232</v>
      </c>
      <c r="C5" t="s">
        <v>192</v>
      </c>
      <c r="D5">
        <v>2244.9699999999998</v>
      </c>
      <c r="E5" s="92">
        <v>44077.805532407408</v>
      </c>
      <c r="F5" t="b">
        <v>1</v>
      </c>
      <c r="G5" s="91" t="s">
        <v>19</v>
      </c>
      <c r="H5" s="91" t="s">
        <v>193</v>
      </c>
      <c r="I5" s="91" t="s">
        <v>194</v>
      </c>
      <c r="J5">
        <v>0</v>
      </c>
      <c r="K5" s="91" t="s">
        <v>195</v>
      </c>
      <c r="L5" t="b">
        <v>0</v>
      </c>
      <c r="M5" t="b">
        <v>0</v>
      </c>
      <c r="N5" t="b">
        <v>0</v>
      </c>
    </row>
    <row r="6" spans="1:14">
      <c r="A6" s="91" t="s">
        <v>190</v>
      </c>
      <c r="B6" t="s">
        <v>224</v>
      </c>
      <c r="C6" t="s">
        <v>192</v>
      </c>
      <c r="D6">
        <v>5.31</v>
      </c>
      <c r="E6" s="92">
        <v>44077.805532407408</v>
      </c>
      <c r="F6" t="b">
        <v>1</v>
      </c>
      <c r="G6" s="91" t="s">
        <v>8</v>
      </c>
      <c r="H6" s="91" t="s">
        <v>193</v>
      </c>
      <c r="I6" s="91" t="s">
        <v>194</v>
      </c>
      <c r="J6">
        <v>0</v>
      </c>
      <c r="K6" s="91" t="s">
        <v>195</v>
      </c>
      <c r="L6" t="b">
        <v>0</v>
      </c>
      <c r="M6" t="b">
        <v>0</v>
      </c>
      <c r="N6" t="b">
        <v>0</v>
      </c>
    </row>
    <row r="7" spans="1:14">
      <c r="A7" s="91" t="s">
        <v>190</v>
      </c>
      <c r="B7" t="s">
        <v>216</v>
      </c>
      <c r="C7" t="s">
        <v>192</v>
      </c>
      <c r="E7" s="92">
        <v>44077.805532407408</v>
      </c>
      <c r="F7" t="b">
        <v>1</v>
      </c>
      <c r="G7" s="91" t="s">
        <v>127</v>
      </c>
      <c r="H7" s="91" t="s">
        <v>193</v>
      </c>
      <c r="I7" s="91" t="s">
        <v>194</v>
      </c>
      <c r="J7">
        <v>0</v>
      </c>
      <c r="K7" s="91" t="s">
        <v>195</v>
      </c>
      <c r="L7" t="b">
        <v>0</v>
      </c>
      <c r="M7" t="b">
        <v>0</v>
      </c>
      <c r="N7" t="b">
        <v>0</v>
      </c>
    </row>
    <row r="8" spans="1:14">
      <c r="A8" s="91" t="s">
        <v>190</v>
      </c>
      <c r="B8" t="s">
        <v>208</v>
      </c>
      <c r="C8" t="s">
        <v>192</v>
      </c>
      <c r="E8" s="92">
        <v>44077.805532407408</v>
      </c>
      <c r="F8" t="b">
        <v>1</v>
      </c>
      <c r="G8" s="91" t="s">
        <v>125</v>
      </c>
      <c r="H8" s="91" t="s">
        <v>193</v>
      </c>
      <c r="I8" s="91" t="s">
        <v>194</v>
      </c>
      <c r="J8">
        <v>0</v>
      </c>
      <c r="K8" s="91" t="s">
        <v>195</v>
      </c>
      <c r="L8" t="b">
        <v>0</v>
      </c>
      <c r="M8" t="b">
        <v>0</v>
      </c>
      <c r="N8" t="b">
        <v>0</v>
      </c>
    </row>
    <row r="9" spans="1:14">
      <c r="A9" s="91" t="s">
        <v>190</v>
      </c>
      <c r="B9" t="s">
        <v>200</v>
      </c>
      <c r="C9" t="s">
        <v>192</v>
      </c>
      <c r="D9">
        <v>26.840105511345499</v>
      </c>
      <c r="E9" s="92">
        <v>44077.805520833332</v>
      </c>
      <c r="F9" t="b">
        <v>1</v>
      </c>
      <c r="G9" s="91" t="s">
        <v>5</v>
      </c>
      <c r="H9" s="91" t="s">
        <v>193</v>
      </c>
      <c r="I9" s="91" t="s">
        <v>194</v>
      </c>
      <c r="J9">
        <v>0</v>
      </c>
      <c r="K9" s="91" t="s">
        <v>195</v>
      </c>
      <c r="L9" t="b">
        <v>0</v>
      </c>
      <c r="M9" t="b">
        <v>0</v>
      </c>
      <c r="N9" t="b">
        <v>0</v>
      </c>
    </row>
    <row r="10" spans="1:14">
      <c r="A10" s="91" t="s">
        <v>190</v>
      </c>
      <c r="B10" t="s">
        <v>199</v>
      </c>
      <c r="C10" t="s">
        <v>192</v>
      </c>
      <c r="D10">
        <v>44671.106</v>
      </c>
      <c r="E10" s="92">
        <v>44077.805520833332</v>
      </c>
      <c r="F10" t="b">
        <v>1</v>
      </c>
      <c r="G10" s="91" t="s">
        <v>4</v>
      </c>
      <c r="H10" s="91" t="s">
        <v>193</v>
      </c>
      <c r="I10" s="91" t="s">
        <v>194</v>
      </c>
      <c r="J10">
        <v>0</v>
      </c>
      <c r="K10" s="91" t="s">
        <v>195</v>
      </c>
      <c r="L10" t="b">
        <v>0</v>
      </c>
      <c r="M10" t="b">
        <v>0</v>
      </c>
      <c r="N10" t="b">
        <v>0</v>
      </c>
    </row>
    <row r="11" spans="1:14">
      <c r="A11" s="91" t="s">
        <v>190</v>
      </c>
      <c r="B11" t="s">
        <v>238</v>
      </c>
      <c r="C11" t="s">
        <v>192</v>
      </c>
      <c r="D11">
        <v>3263.92</v>
      </c>
      <c r="E11" s="92">
        <v>44077.805532407408</v>
      </c>
      <c r="F11" t="b">
        <v>1</v>
      </c>
      <c r="G11" s="91" t="s">
        <v>25</v>
      </c>
      <c r="H11" s="91" t="s">
        <v>193</v>
      </c>
      <c r="I11" s="91" t="s">
        <v>194</v>
      </c>
      <c r="J11">
        <v>0</v>
      </c>
      <c r="K11" s="91" t="s">
        <v>195</v>
      </c>
      <c r="L11" t="b">
        <v>0</v>
      </c>
      <c r="M11" t="b">
        <v>0</v>
      </c>
      <c r="N11" t="b">
        <v>0</v>
      </c>
    </row>
    <row r="12" spans="1:14">
      <c r="A12" s="91" t="s">
        <v>190</v>
      </c>
      <c r="B12" t="s">
        <v>230</v>
      </c>
      <c r="C12" t="s">
        <v>192</v>
      </c>
      <c r="D12">
        <v>7577.61</v>
      </c>
      <c r="E12" s="92">
        <v>44077.805532407408</v>
      </c>
      <c r="F12" t="b">
        <v>1</v>
      </c>
      <c r="G12" s="91" t="s">
        <v>17</v>
      </c>
      <c r="H12" s="91" t="s">
        <v>193</v>
      </c>
      <c r="I12" s="91" t="s">
        <v>194</v>
      </c>
      <c r="J12">
        <v>0</v>
      </c>
      <c r="K12" s="91" t="s">
        <v>195</v>
      </c>
      <c r="L12" t="b">
        <v>0</v>
      </c>
      <c r="M12" t="b">
        <v>0</v>
      </c>
      <c r="N12" t="b">
        <v>0</v>
      </c>
    </row>
    <row r="13" spans="1:14">
      <c r="A13" s="91" t="s">
        <v>190</v>
      </c>
      <c r="B13" t="s">
        <v>214</v>
      </c>
      <c r="C13" t="s">
        <v>192</v>
      </c>
      <c r="E13" s="92">
        <v>44077.805532407408</v>
      </c>
      <c r="F13" t="b">
        <v>1</v>
      </c>
      <c r="G13" s="91" t="s">
        <v>126</v>
      </c>
      <c r="H13" s="91" t="s">
        <v>193</v>
      </c>
      <c r="I13" s="91" t="s">
        <v>194</v>
      </c>
      <c r="J13">
        <v>0</v>
      </c>
      <c r="K13" s="91" t="s">
        <v>195</v>
      </c>
      <c r="L13" t="b">
        <v>0</v>
      </c>
      <c r="M13" t="b">
        <v>0</v>
      </c>
      <c r="N13" t="b">
        <v>0</v>
      </c>
    </row>
    <row r="14" spans="1:14">
      <c r="A14" s="91" t="s">
        <v>190</v>
      </c>
      <c r="B14" t="s">
        <v>206</v>
      </c>
      <c r="C14" t="s">
        <v>192</v>
      </c>
      <c r="E14" s="92">
        <v>44077.805532407408</v>
      </c>
      <c r="F14" t="b">
        <v>1</v>
      </c>
      <c r="G14" s="91" t="s">
        <v>124</v>
      </c>
      <c r="H14" s="91" t="s">
        <v>193</v>
      </c>
      <c r="I14" s="91" t="s">
        <v>194</v>
      </c>
      <c r="J14">
        <v>0</v>
      </c>
      <c r="K14" s="91" t="s">
        <v>195</v>
      </c>
      <c r="L14" t="b">
        <v>0</v>
      </c>
      <c r="M14" t="b">
        <v>0</v>
      </c>
      <c r="N14" t="b">
        <v>0</v>
      </c>
    </row>
    <row r="15" spans="1:14">
      <c r="A15" s="91" t="s">
        <v>190</v>
      </c>
      <c r="B15" t="s">
        <v>245</v>
      </c>
      <c r="C15" t="s">
        <v>192</v>
      </c>
      <c r="D15">
        <v>408.65</v>
      </c>
      <c r="E15" s="92">
        <v>44077.805532407408</v>
      </c>
      <c r="F15" t="b">
        <v>1</v>
      </c>
      <c r="G15" s="91" t="s">
        <v>32</v>
      </c>
      <c r="H15" s="91" t="s">
        <v>193</v>
      </c>
      <c r="I15" s="91" t="s">
        <v>194</v>
      </c>
      <c r="J15">
        <v>0</v>
      </c>
      <c r="K15" s="91" t="s">
        <v>195</v>
      </c>
      <c r="L15" t="b">
        <v>0</v>
      </c>
      <c r="M15" t="b">
        <v>0</v>
      </c>
      <c r="N15" t="b">
        <v>0</v>
      </c>
    </row>
    <row r="16" spans="1:14">
      <c r="A16" s="91" t="s">
        <v>190</v>
      </c>
      <c r="B16" t="s">
        <v>237</v>
      </c>
      <c r="C16" t="s">
        <v>192</v>
      </c>
      <c r="D16">
        <v>33274.667500000003</v>
      </c>
      <c r="E16" s="92">
        <v>44077.805532407408</v>
      </c>
      <c r="F16" t="b">
        <v>1</v>
      </c>
      <c r="G16" s="91" t="s">
        <v>24</v>
      </c>
      <c r="H16" s="91" t="s">
        <v>193</v>
      </c>
      <c r="I16" s="91" t="s">
        <v>194</v>
      </c>
      <c r="J16">
        <v>0</v>
      </c>
      <c r="K16" s="91" t="s">
        <v>195</v>
      </c>
      <c r="L16" t="b">
        <v>0</v>
      </c>
      <c r="M16" t="b">
        <v>0</v>
      </c>
      <c r="N16" t="b">
        <v>0</v>
      </c>
    </row>
    <row r="17" spans="1:14">
      <c r="A17" s="91" t="s">
        <v>190</v>
      </c>
      <c r="B17" t="s">
        <v>221</v>
      </c>
      <c r="C17" t="s">
        <v>192</v>
      </c>
      <c r="E17" s="92">
        <v>44077.805532407408</v>
      </c>
      <c r="F17" t="b">
        <v>1</v>
      </c>
      <c r="G17" s="91" t="s">
        <v>167</v>
      </c>
      <c r="H17" s="91" t="s">
        <v>193</v>
      </c>
      <c r="I17" s="91" t="s">
        <v>194</v>
      </c>
      <c r="J17">
        <v>0</v>
      </c>
      <c r="K17" s="91" t="s">
        <v>195</v>
      </c>
      <c r="L17" t="b">
        <v>0</v>
      </c>
      <c r="M17" t="b">
        <v>0</v>
      </c>
      <c r="N17" t="b">
        <v>0</v>
      </c>
    </row>
    <row r="18" spans="1:14">
      <c r="A18" s="91" t="s">
        <v>190</v>
      </c>
      <c r="B18" t="s">
        <v>205</v>
      </c>
      <c r="C18" t="s">
        <v>192</v>
      </c>
      <c r="E18" s="92">
        <v>44077.805532407408</v>
      </c>
      <c r="F18" t="b">
        <v>1</v>
      </c>
      <c r="G18" s="91" t="s">
        <v>171</v>
      </c>
      <c r="H18" s="91" t="s">
        <v>193</v>
      </c>
      <c r="I18" s="91" t="s">
        <v>194</v>
      </c>
      <c r="J18">
        <v>0</v>
      </c>
      <c r="K18" s="91" t="s">
        <v>195</v>
      </c>
      <c r="L18" t="b">
        <v>0</v>
      </c>
      <c r="M18" t="b">
        <v>0</v>
      </c>
      <c r="N18" t="b">
        <v>0</v>
      </c>
    </row>
    <row r="19" spans="1:14">
      <c r="A19" s="91" t="s">
        <v>190</v>
      </c>
      <c r="B19" t="s">
        <v>244</v>
      </c>
      <c r="C19" t="s">
        <v>192</v>
      </c>
      <c r="D19">
        <v>3443.76</v>
      </c>
      <c r="E19" s="92">
        <v>44077.805532407408</v>
      </c>
      <c r="F19" t="b">
        <v>1</v>
      </c>
      <c r="G19" s="91" t="s">
        <v>31</v>
      </c>
      <c r="H19" s="91" t="s">
        <v>193</v>
      </c>
      <c r="I19" s="91" t="s">
        <v>194</v>
      </c>
      <c r="J19">
        <v>0</v>
      </c>
      <c r="K19" s="91" t="s">
        <v>195</v>
      </c>
      <c r="L19" t="b">
        <v>0</v>
      </c>
      <c r="M19" t="b">
        <v>0</v>
      </c>
      <c r="N19" t="b">
        <v>0</v>
      </c>
    </row>
    <row r="20" spans="1:14">
      <c r="A20" s="91" t="s">
        <v>190</v>
      </c>
      <c r="B20" t="s">
        <v>228</v>
      </c>
      <c r="C20" t="s">
        <v>192</v>
      </c>
      <c r="D20">
        <v>4523.3099999999995</v>
      </c>
      <c r="E20" s="92">
        <v>44077.805532407408</v>
      </c>
      <c r="F20" t="b">
        <v>1</v>
      </c>
      <c r="G20" s="91" t="s">
        <v>15</v>
      </c>
      <c r="H20" s="91" t="s">
        <v>193</v>
      </c>
      <c r="I20" s="91" t="s">
        <v>194</v>
      </c>
      <c r="J20">
        <v>0</v>
      </c>
      <c r="K20" s="91" t="s">
        <v>195</v>
      </c>
      <c r="L20" t="b">
        <v>0</v>
      </c>
      <c r="M20" t="b">
        <v>0</v>
      </c>
      <c r="N20" t="b">
        <v>0</v>
      </c>
    </row>
    <row r="21" spans="1:14">
      <c r="A21" s="91" t="s">
        <v>190</v>
      </c>
      <c r="B21" t="s">
        <v>204</v>
      </c>
      <c r="C21" t="s">
        <v>192</v>
      </c>
      <c r="E21" s="92">
        <v>44077.805532407408</v>
      </c>
      <c r="F21" t="b">
        <v>1</v>
      </c>
      <c r="G21" s="91" t="s">
        <v>174</v>
      </c>
      <c r="H21" s="91" t="s">
        <v>193</v>
      </c>
      <c r="I21" s="91" t="s">
        <v>194</v>
      </c>
      <c r="J21">
        <v>0</v>
      </c>
      <c r="K21" s="91" t="s">
        <v>195</v>
      </c>
      <c r="L21" t="b">
        <v>0</v>
      </c>
      <c r="M21" t="b">
        <v>0</v>
      </c>
      <c r="N21" t="b">
        <v>0</v>
      </c>
    </row>
    <row r="22" spans="1:14">
      <c r="A22" s="91" t="s">
        <v>190</v>
      </c>
      <c r="B22" t="s">
        <v>243</v>
      </c>
      <c r="C22" t="s">
        <v>192</v>
      </c>
      <c r="D22">
        <v>8243.9500000000007</v>
      </c>
      <c r="E22" s="92">
        <v>44077.805532407408</v>
      </c>
      <c r="F22" t="b">
        <v>1</v>
      </c>
      <c r="G22" s="91" t="s">
        <v>30</v>
      </c>
      <c r="H22" s="91" t="s">
        <v>193</v>
      </c>
      <c r="I22" s="91" t="s">
        <v>194</v>
      </c>
      <c r="J22">
        <v>0</v>
      </c>
      <c r="K22" s="91" t="s">
        <v>195</v>
      </c>
      <c r="L22" t="b">
        <v>0</v>
      </c>
      <c r="M22" t="b">
        <v>0</v>
      </c>
      <c r="N22" t="b">
        <v>0</v>
      </c>
    </row>
    <row r="23" spans="1:14">
      <c r="A23" s="91" t="s">
        <v>190</v>
      </c>
      <c r="B23" t="s">
        <v>227</v>
      </c>
      <c r="C23" t="s">
        <v>192</v>
      </c>
      <c r="D23">
        <v>1694</v>
      </c>
      <c r="E23" s="92">
        <v>44077.805532407408</v>
      </c>
      <c r="F23" t="b">
        <v>1</v>
      </c>
      <c r="G23" s="91" t="s">
        <v>14</v>
      </c>
      <c r="H23" s="91" t="s">
        <v>193</v>
      </c>
      <c r="I23" s="91" t="s">
        <v>194</v>
      </c>
      <c r="J23">
        <v>0</v>
      </c>
      <c r="K23" s="91" t="s">
        <v>195</v>
      </c>
      <c r="L23" t="b">
        <v>0</v>
      </c>
      <c r="M23" t="b">
        <v>0</v>
      </c>
      <c r="N23" t="b">
        <v>0</v>
      </c>
    </row>
    <row r="24" spans="1:14">
      <c r="A24" s="91" t="s">
        <v>190</v>
      </c>
      <c r="B24" t="s">
        <v>211</v>
      </c>
      <c r="C24" t="s">
        <v>192</v>
      </c>
      <c r="E24" s="92">
        <v>44077.805532407408</v>
      </c>
      <c r="F24" t="b">
        <v>1</v>
      </c>
      <c r="G24" s="91" t="s">
        <v>160</v>
      </c>
      <c r="H24" s="91" t="s">
        <v>193</v>
      </c>
      <c r="I24" s="91" t="s">
        <v>194</v>
      </c>
      <c r="J24">
        <v>0</v>
      </c>
      <c r="K24" s="91" t="s">
        <v>195</v>
      </c>
      <c r="L24" t="b">
        <v>0</v>
      </c>
      <c r="M24" t="b">
        <v>0</v>
      </c>
      <c r="N24" t="b">
        <v>0</v>
      </c>
    </row>
    <row r="25" spans="1:14">
      <c r="A25" s="91" t="s">
        <v>190</v>
      </c>
      <c r="B25" t="s">
        <v>203</v>
      </c>
      <c r="C25" t="s">
        <v>192</v>
      </c>
      <c r="E25" s="92">
        <v>44077.805532407408</v>
      </c>
      <c r="F25" t="b">
        <v>1</v>
      </c>
      <c r="G25" s="91" t="s">
        <v>172</v>
      </c>
      <c r="H25" s="91" t="s">
        <v>193</v>
      </c>
      <c r="I25" s="91" t="s">
        <v>194</v>
      </c>
      <c r="J25">
        <v>0</v>
      </c>
      <c r="K25" s="91" t="s">
        <v>195</v>
      </c>
      <c r="L25" t="b">
        <v>0</v>
      </c>
      <c r="M25" t="b">
        <v>0</v>
      </c>
      <c r="N25" t="b">
        <v>0</v>
      </c>
    </row>
    <row r="26" spans="1:14">
      <c r="A26" s="91" t="s">
        <v>190</v>
      </c>
      <c r="B26" t="s">
        <v>242</v>
      </c>
      <c r="C26" t="s">
        <v>192</v>
      </c>
      <c r="D26">
        <v>352.74</v>
      </c>
      <c r="E26" s="92">
        <v>44077.805532407408</v>
      </c>
      <c r="F26" t="b">
        <v>1</v>
      </c>
      <c r="G26" s="91" t="s">
        <v>29</v>
      </c>
      <c r="H26" s="91" t="s">
        <v>193</v>
      </c>
      <c r="I26" s="91" t="s">
        <v>194</v>
      </c>
      <c r="J26">
        <v>0</v>
      </c>
      <c r="K26" s="91" t="s">
        <v>195</v>
      </c>
      <c r="L26" t="b">
        <v>0</v>
      </c>
      <c r="M26" t="b">
        <v>0</v>
      </c>
      <c r="N26" t="b">
        <v>0</v>
      </c>
    </row>
    <row r="27" spans="1:14">
      <c r="A27" s="91" t="s">
        <v>190</v>
      </c>
      <c r="B27" t="s">
        <v>234</v>
      </c>
      <c r="C27" t="s">
        <v>192</v>
      </c>
      <c r="D27">
        <v>110.16</v>
      </c>
      <c r="E27" s="92">
        <v>44077.805532407408</v>
      </c>
      <c r="F27" t="b">
        <v>1</v>
      </c>
      <c r="G27" s="91" t="s">
        <v>21</v>
      </c>
      <c r="H27" s="91" t="s">
        <v>193</v>
      </c>
      <c r="I27" s="91" t="s">
        <v>194</v>
      </c>
      <c r="J27">
        <v>0</v>
      </c>
      <c r="K27" s="91" t="s">
        <v>195</v>
      </c>
      <c r="L27" t="b">
        <v>0</v>
      </c>
      <c r="M27" t="b">
        <v>0</v>
      </c>
      <c r="N27" t="b">
        <v>0</v>
      </c>
    </row>
    <row r="28" spans="1:14">
      <c r="A28" s="91" t="s">
        <v>190</v>
      </c>
      <c r="B28" t="s">
        <v>218</v>
      </c>
      <c r="C28" t="s">
        <v>192</v>
      </c>
      <c r="D28">
        <v>5.28923438819597</v>
      </c>
      <c r="E28" s="92">
        <v>44077.805532407408</v>
      </c>
      <c r="F28" t="b">
        <v>1</v>
      </c>
      <c r="G28" s="91" t="s">
        <v>7</v>
      </c>
      <c r="H28" s="91" t="s">
        <v>193</v>
      </c>
      <c r="I28" s="91" t="s">
        <v>194</v>
      </c>
      <c r="J28">
        <v>0</v>
      </c>
      <c r="K28" s="91" t="s">
        <v>195</v>
      </c>
      <c r="L28" t="b">
        <v>0</v>
      </c>
      <c r="M28" t="b">
        <v>0</v>
      </c>
      <c r="N28" t="b">
        <v>0</v>
      </c>
    </row>
    <row r="29" spans="1:14">
      <c r="A29" s="91" t="s">
        <v>190</v>
      </c>
      <c r="B29" t="s">
        <v>202</v>
      </c>
      <c r="C29" t="s">
        <v>192</v>
      </c>
      <c r="E29" s="92">
        <v>44077.805532407408</v>
      </c>
      <c r="F29" t="b">
        <v>1</v>
      </c>
      <c r="G29" s="91" t="s">
        <v>175</v>
      </c>
      <c r="H29" s="91" t="s">
        <v>193</v>
      </c>
      <c r="I29" s="91" t="s">
        <v>194</v>
      </c>
      <c r="J29">
        <v>0</v>
      </c>
      <c r="K29" s="91" t="s">
        <v>195</v>
      </c>
      <c r="L29" t="b">
        <v>0</v>
      </c>
      <c r="M29" t="b">
        <v>0</v>
      </c>
      <c r="N29" t="b">
        <v>0</v>
      </c>
    </row>
    <row r="30" spans="1:14">
      <c r="A30" s="91" t="s">
        <v>190</v>
      </c>
      <c r="B30" t="s">
        <v>233</v>
      </c>
      <c r="C30" t="s">
        <v>192</v>
      </c>
      <c r="D30">
        <v>3330.57</v>
      </c>
      <c r="E30" s="92">
        <v>44077.805532407408</v>
      </c>
      <c r="F30" t="b">
        <v>1</v>
      </c>
      <c r="G30" s="91" t="s">
        <v>20</v>
      </c>
      <c r="H30" s="91" t="s">
        <v>193</v>
      </c>
      <c r="I30" s="91" t="s">
        <v>194</v>
      </c>
      <c r="J30">
        <v>0</v>
      </c>
      <c r="K30" s="91" t="s">
        <v>195</v>
      </c>
      <c r="L30" t="b">
        <v>0</v>
      </c>
      <c r="M30" t="b">
        <v>0</v>
      </c>
      <c r="N30" t="b">
        <v>0</v>
      </c>
    </row>
    <row r="31" spans="1:14">
      <c r="A31" s="91" t="s">
        <v>190</v>
      </c>
      <c r="B31" t="s">
        <v>209</v>
      </c>
      <c r="C31" t="s">
        <v>192</v>
      </c>
      <c r="E31" s="92">
        <v>44077.805532407408</v>
      </c>
      <c r="F31" t="b">
        <v>1</v>
      </c>
      <c r="G31" s="91" t="s">
        <v>170</v>
      </c>
      <c r="H31" s="91" t="s">
        <v>193</v>
      </c>
      <c r="I31" s="91" t="s">
        <v>194</v>
      </c>
      <c r="J31">
        <v>0</v>
      </c>
      <c r="K31" s="91" t="s">
        <v>195</v>
      </c>
      <c r="L31" t="b">
        <v>0</v>
      </c>
      <c r="M31" t="b">
        <v>0</v>
      </c>
      <c r="N31" t="b">
        <v>0</v>
      </c>
    </row>
    <row r="32" spans="1:14">
      <c r="A32" s="91" t="s">
        <v>190</v>
      </c>
      <c r="B32" t="s">
        <v>255</v>
      </c>
      <c r="C32" t="s">
        <v>192</v>
      </c>
      <c r="D32">
        <v>6.36</v>
      </c>
      <c r="E32" s="92">
        <v>44077.805532407408</v>
      </c>
      <c r="F32" t="b">
        <v>1</v>
      </c>
      <c r="G32" s="91" t="s">
        <v>12</v>
      </c>
      <c r="H32" s="91" t="s">
        <v>193</v>
      </c>
      <c r="I32" s="91" t="s">
        <v>194</v>
      </c>
      <c r="J32">
        <v>0</v>
      </c>
      <c r="K32" s="91" t="s">
        <v>195</v>
      </c>
      <c r="L32" t="b">
        <v>0</v>
      </c>
      <c r="M32" t="b">
        <v>0</v>
      </c>
      <c r="N32" t="b">
        <v>0</v>
      </c>
    </row>
    <row r="33" spans="1:14">
      <c r="A33" s="91" t="s">
        <v>190</v>
      </c>
      <c r="B33" t="s">
        <v>247</v>
      </c>
      <c r="C33" t="s">
        <v>192</v>
      </c>
      <c r="D33">
        <v>161.41</v>
      </c>
      <c r="E33" s="92">
        <v>44077.805532407408</v>
      </c>
      <c r="F33" t="b">
        <v>1</v>
      </c>
      <c r="G33" s="91" t="s">
        <v>34</v>
      </c>
      <c r="H33" s="91" t="s">
        <v>193</v>
      </c>
      <c r="I33" s="91" t="s">
        <v>194</v>
      </c>
      <c r="J33">
        <v>0</v>
      </c>
      <c r="K33" s="91" t="s">
        <v>195</v>
      </c>
      <c r="L33" t="b">
        <v>0</v>
      </c>
      <c r="M33" t="b">
        <v>0</v>
      </c>
      <c r="N33" t="b">
        <v>0</v>
      </c>
    </row>
    <row r="34" spans="1:14">
      <c r="A34" s="91" t="s">
        <v>190</v>
      </c>
      <c r="B34" t="s">
        <v>239</v>
      </c>
      <c r="C34" t="s">
        <v>192</v>
      </c>
      <c r="D34">
        <v>6603.07</v>
      </c>
      <c r="E34" s="92">
        <v>44077.805532407408</v>
      </c>
      <c r="F34" t="b">
        <v>1</v>
      </c>
      <c r="G34" s="91" t="s">
        <v>26</v>
      </c>
      <c r="H34" s="91" t="s">
        <v>193</v>
      </c>
      <c r="I34" s="91" t="s">
        <v>194</v>
      </c>
      <c r="J34">
        <v>0</v>
      </c>
      <c r="K34" s="91" t="s">
        <v>195</v>
      </c>
      <c r="L34" t="b">
        <v>0</v>
      </c>
      <c r="M34" t="b">
        <v>0</v>
      </c>
      <c r="N34" t="b">
        <v>0</v>
      </c>
    </row>
    <row r="35" spans="1:14">
      <c r="A35" s="91" t="s">
        <v>190</v>
      </c>
      <c r="B35" t="s">
        <v>231</v>
      </c>
      <c r="C35" t="s">
        <v>192</v>
      </c>
      <c r="D35">
        <v>23131.487499999999</v>
      </c>
      <c r="E35" s="92">
        <v>44077.805532407408</v>
      </c>
      <c r="F35" t="b">
        <v>1</v>
      </c>
      <c r="G35" s="91" t="s">
        <v>18</v>
      </c>
      <c r="H35" s="91" t="s">
        <v>193</v>
      </c>
      <c r="I35" s="91" t="s">
        <v>194</v>
      </c>
      <c r="J35">
        <v>0</v>
      </c>
      <c r="K35" s="91" t="s">
        <v>195</v>
      </c>
      <c r="L35" t="b">
        <v>0</v>
      </c>
      <c r="M35" t="b">
        <v>0</v>
      </c>
      <c r="N35" t="b">
        <v>0</v>
      </c>
    </row>
    <row r="36" spans="1:14">
      <c r="A36" s="91" t="s">
        <v>190</v>
      </c>
      <c r="B36" t="s">
        <v>223</v>
      </c>
      <c r="C36" t="s">
        <v>192</v>
      </c>
      <c r="E36" s="92">
        <v>44077.805532407408</v>
      </c>
      <c r="F36" t="b">
        <v>1</v>
      </c>
      <c r="G36" s="91" t="s">
        <v>168</v>
      </c>
      <c r="H36" s="91" t="s">
        <v>193</v>
      </c>
      <c r="I36" s="91" t="s">
        <v>194</v>
      </c>
      <c r="J36">
        <v>0</v>
      </c>
      <c r="K36" s="91" t="s">
        <v>195</v>
      </c>
      <c r="L36" t="b">
        <v>0</v>
      </c>
      <c r="M36" t="b">
        <v>0</v>
      </c>
      <c r="N36" t="b">
        <v>0</v>
      </c>
    </row>
    <row r="37" spans="1:14">
      <c r="A37" s="91" t="s">
        <v>190</v>
      </c>
      <c r="B37" t="s">
        <v>215</v>
      </c>
      <c r="C37" t="s">
        <v>192</v>
      </c>
      <c r="E37" s="92">
        <v>44077.805532407408</v>
      </c>
      <c r="F37" t="b">
        <v>1</v>
      </c>
      <c r="G37" s="91" t="s">
        <v>164</v>
      </c>
      <c r="H37" s="91" t="s">
        <v>193</v>
      </c>
      <c r="I37" s="91" t="s">
        <v>194</v>
      </c>
      <c r="J37">
        <v>0</v>
      </c>
      <c r="K37" s="91" t="s">
        <v>195</v>
      </c>
      <c r="L37" t="b">
        <v>0</v>
      </c>
      <c r="M37" t="b">
        <v>0</v>
      </c>
      <c r="N37" t="b">
        <v>0</v>
      </c>
    </row>
    <row r="38" spans="1:14">
      <c r="A38" s="91" t="s">
        <v>190</v>
      </c>
      <c r="B38" t="s">
        <v>207</v>
      </c>
      <c r="C38" t="s">
        <v>192</v>
      </c>
      <c r="E38" s="92">
        <v>44077.805532407408</v>
      </c>
      <c r="F38" t="b">
        <v>1</v>
      </c>
      <c r="G38" s="91" t="s">
        <v>169</v>
      </c>
      <c r="H38" s="91" t="s">
        <v>193</v>
      </c>
      <c r="I38" s="91" t="s">
        <v>194</v>
      </c>
      <c r="J38">
        <v>0</v>
      </c>
      <c r="K38" s="91" t="s">
        <v>195</v>
      </c>
      <c r="L38" t="b">
        <v>0</v>
      </c>
      <c r="M38" t="b">
        <v>0</v>
      </c>
      <c r="N38" t="b">
        <v>0</v>
      </c>
    </row>
    <row r="39" spans="1:14">
      <c r="A39" s="91" t="s">
        <v>190</v>
      </c>
      <c r="B39" t="s">
        <v>246</v>
      </c>
      <c r="C39" t="s">
        <v>192</v>
      </c>
      <c r="D39">
        <v>2312.86</v>
      </c>
      <c r="E39" s="92">
        <v>44077.805532407408</v>
      </c>
      <c r="F39" t="b">
        <v>1</v>
      </c>
      <c r="G39" s="91" t="s">
        <v>33</v>
      </c>
      <c r="H39" s="91" t="s">
        <v>193</v>
      </c>
      <c r="I39" s="91" t="s">
        <v>194</v>
      </c>
      <c r="J39">
        <v>0</v>
      </c>
      <c r="K39" s="91" t="s">
        <v>195</v>
      </c>
      <c r="L39" t="b">
        <v>0</v>
      </c>
      <c r="M39" t="b">
        <v>0</v>
      </c>
      <c r="N39" t="b">
        <v>0</v>
      </c>
    </row>
    <row r="40" spans="1:14">
      <c r="A40" s="91" t="s">
        <v>190</v>
      </c>
      <c r="B40" t="s">
        <v>222</v>
      </c>
      <c r="C40" t="s">
        <v>192</v>
      </c>
      <c r="E40" s="92">
        <v>44077.805532407408</v>
      </c>
      <c r="F40" t="b">
        <v>1</v>
      </c>
      <c r="G40" s="91" t="s">
        <v>129</v>
      </c>
      <c r="H40" s="91" t="s">
        <v>193</v>
      </c>
      <c r="I40" s="91" t="s">
        <v>194</v>
      </c>
      <c r="J40">
        <v>0</v>
      </c>
      <c r="K40" s="91" t="s">
        <v>195</v>
      </c>
      <c r="L40" t="b">
        <v>0</v>
      </c>
      <c r="M40" t="b">
        <v>0</v>
      </c>
      <c r="N40" t="b">
        <v>0</v>
      </c>
    </row>
    <row r="41" spans="1:14">
      <c r="A41" s="91" t="s">
        <v>190</v>
      </c>
      <c r="B41" t="s">
        <v>198</v>
      </c>
      <c r="C41" t="s">
        <v>192</v>
      </c>
      <c r="D41">
        <v>3905.4259999999999</v>
      </c>
      <c r="E41" s="92">
        <v>44077.805520833332</v>
      </c>
      <c r="F41" t="b">
        <v>1</v>
      </c>
      <c r="G41" s="91" t="s">
        <v>3</v>
      </c>
      <c r="H41" s="91" t="s">
        <v>193</v>
      </c>
      <c r="I41" s="91" t="s">
        <v>194</v>
      </c>
      <c r="J41">
        <v>0</v>
      </c>
      <c r="K41" s="91" t="s">
        <v>195</v>
      </c>
      <c r="L41" t="b">
        <v>0</v>
      </c>
      <c r="M41" t="b">
        <v>0</v>
      </c>
      <c r="N41" t="b">
        <v>0</v>
      </c>
    </row>
    <row r="42" spans="1:14">
      <c r="A42" s="91" t="s">
        <v>190</v>
      </c>
      <c r="B42" t="s">
        <v>229</v>
      </c>
      <c r="C42" t="s">
        <v>192</v>
      </c>
      <c r="D42">
        <v>1360.3000000000002</v>
      </c>
      <c r="E42" s="92">
        <v>44077.805532407408</v>
      </c>
      <c r="F42" t="b">
        <v>1</v>
      </c>
      <c r="G42" s="91" t="s">
        <v>16</v>
      </c>
      <c r="H42" s="91" t="s">
        <v>193</v>
      </c>
      <c r="I42" s="91" t="s">
        <v>194</v>
      </c>
      <c r="J42">
        <v>0</v>
      </c>
      <c r="K42" s="91" t="s">
        <v>195</v>
      </c>
      <c r="L42" t="b">
        <v>0</v>
      </c>
      <c r="M42" t="b">
        <v>0</v>
      </c>
      <c r="N42" t="b">
        <v>0</v>
      </c>
    </row>
    <row r="43" spans="1:14">
      <c r="A43" s="91" t="s">
        <v>190</v>
      </c>
      <c r="B43" t="s">
        <v>213</v>
      </c>
      <c r="C43" t="s">
        <v>192</v>
      </c>
      <c r="E43" s="92">
        <v>44077.805532407408</v>
      </c>
      <c r="F43" t="b">
        <v>1</v>
      </c>
      <c r="G43" s="91" t="s">
        <v>166</v>
      </c>
      <c r="H43" s="91" t="s">
        <v>193</v>
      </c>
      <c r="I43" s="91" t="s">
        <v>194</v>
      </c>
      <c r="J43">
        <v>0</v>
      </c>
      <c r="K43" s="91" t="s">
        <v>195</v>
      </c>
      <c r="L43" t="b">
        <v>0</v>
      </c>
      <c r="M43" t="b">
        <v>0</v>
      </c>
      <c r="N43" t="b">
        <v>0</v>
      </c>
    </row>
    <row r="44" spans="1:14">
      <c r="A44" s="91" t="s">
        <v>190</v>
      </c>
      <c r="B44" t="s">
        <v>197</v>
      </c>
      <c r="C44" t="s">
        <v>192</v>
      </c>
      <c r="D44">
        <v>9317.4879999999994</v>
      </c>
      <c r="E44" s="92">
        <v>44077.805520833332</v>
      </c>
      <c r="F44" t="b">
        <v>1</v>
      </c>
      <c r="G44" s="91" t="s">
        <v>2</v>
      </c>
      <c r="H44" s="91" t="s">
        <v>193</v>
      </c>
      <c r="I44" s="91" t="s">
        <v>194</v>
      </c>
      <c r="J44">
        <v>0</v>
      </c>
      <c r="K44" s="91" t="s">
        <v>195</v>
      </c>
      <c r="L44" t="b">
        <v>0</v>
      </c>
      <c r="M44" t="b">
        <v>0</v>
      </c>
      <c r="N44" t="b">
        <v>0</v>
      </c>
    </row>
    <row r="45" spans="1:14">
      <c r="A45" s="91" t="s">
        <v>190</v>
      </c>
      <c r="B45" t="s">
        <v>236</v>
      </c>
      <c r="C45" t="s">
        <v>192</v>
      </c>
      <c r="D45">
        <v>8.4700000000000006</v>
      </c>
      <c r="E45" s="92">
        <v>44077.805532407408</v>
      </c>
      <c r="F45" t="b">
        <v>1</v>
      </c>
      <c r="G45" s="91" t="s">
        <v>23</v>
      </c>
      <c r="H45" s="91" t="s">
        <v>193</v>
      </c>
      <c r="I45" s="91" t="s">
        <v>194</v>
      </c>
      <c r="J45">
        <v>0</v>
      </c>
      <c r="K45" s="91" t="s">
        <v>195</v>
      </c>
      <c r="L45" t="b">
        <v>0</v>
      </c>
      <c r="M45" t="b">
        <v>0</v>
      </c>
      <c r="N45" t="b">
        <v>0</v>
      </c>
    </row>
    <row r="46" spans="1:14">
      <c r="A46" s="91" t="s">
        <v>190</v>
      </c>
      <c r="B46" t="s">
        <v>220</v>
      </c>
      <c r="C46" t="s">
        <v>192</v>
      </c>
      <c r="E46" s="92">
        <v>44077.805532407408</v>
      </c>
      <c r="F46" t="b">
        <v>1</v>
      </c>
      <c r="G46" s="91" t="s">
        <v>128</v>
      </c>
      <c r="H46" s="91" t="s">
        <v>193</v>
      </c>
      <c r="I46" s="91" t="s">
        <v>194</v>
      </c>
      <c r="J46">
        <v>0</v>
      </c>
      <c r="K46" s="91" t="s">
        <v>195</v>
      </c>
      <c r="L46" t="b">
        <v>0</v>
      </c>
      <c r="M46" t="b">
        <v>0</v>
      </c>
      <c r="N46" t="b">
        <v>0</v>
      </c>
    </row>
    <row r="47" spans="1:14">
      <c r="A47" s="91" t="s">
        <v>190</v>
      </c>
      <c r="B47" t="s">
        <v>212</v>
      </c>
      <c r="C47" t="s">
        <v>192</v>
      </c>
      <c r="E47" s="92">
        <v>44077.805532407408</v>
      </c>
      <c r="F47" t="b">
        <v>1</v>
      </c>
      <c r="G47" s="91" t="s">
        <v>173</v>
      </c>
      <c r="H47" s="91" t="s">
        <v>193</v>
      </c>
      <c r="I47" s="91" t="s">
        <v>194</v>
      </c>
      <c r="J47">
        <v>0</v>
      </c>
      <c r="K47" s="91" t="s">
        <v>195</v>
      </c>
      <c r="L47" t="b">
        <v>0</v>
      </c>
      <c r="M47" t="b">
        <v>0</v>
      </c>
      <c r="N47" t="b">
        <v>0</v>
      </c>
    </row>
    <row r="48" spans="1:14">
      <c r="A48" s="91" t="s">
        <v>190</v>
      </c>
      <c r="B48" t="s">
        <v>196</v>
      </c>
      <c r="C48" t="s">
        <v>192</v>
      </c>
      <c r="D48">
        <v>5571.0029999999997</v>
      </c>
      <c r="E48" s="92">
        <v>44077.805520833332</v>
      </c>
      <c r="F48" t="b">
        <v>1</v>
      </c>
      <c r="G48" s="91" t="s">
        <v>1</v>
      </c>
      <c r="H48" s="91" t="s">
        <v>193</v>
      </c>
      <c r="I48" s="91" t="s">
        <v>194</v>
      </c>
      <c r="J48">
        <v>0</v>
      </c>
      <c r="K48" s="91" t="s">
        <v>195</v>
      </c>
      <c r="L48" t="b">
        <v>0</v>
      </c>
      <c r="M48" t="b">
        <v>0</v>
      </c>
      <c r="N48" t="b">
        <v>0</v>
      </c>
    </row>
    <row r="49" spans="1:14">
      <c r="A49" s="91" t="s">
        <v>190</v>
      </c>
      <c r="B49" t="s">
        <v>235</v>
      </c>
      <c r="C49" t="s">
        <v>192</v>
      </c>
      <c r="D49">
        <v>3111.66</v>
      </c>
      <c r="E49" s="92">
        <v>44077.805532407408</v>
      </c>
      <c r="F49" t="b">
        <v>1</v>
      </c>
      <c r="G49" s="91" t="s">
        <v>22</v>
      </c>
      <c r="H49" s="91" t="s">
        <v>193</v>
      </c>
      <c r="I49" s="91" t="s">
        <v>194</v>
      </c>
      <c r="J49">
        <v>0</v>
      </c>
      <c r="K49" s="91" t="s">
        <v>195</v>
      </c>
      <c r="L49" t="b">
        <v>0</v>
      </c>
      <c r="M49" t="b">
        <v>0</v>
      </c>
      <c r="N49" t="b">
        <v>0</v>
      </c>
    </row>
    <row r="50" spans="1:14">
      <c r="A50" s="91" t="s">
        <v>190</v>
      </c>
      <c r="B50" t="s">
        <v>219</v>
      </c>
      <c r="C50" t="s">
        <v>192</v>
      </c>
      <c r="E50" s="92">
        <v>44077.805532407408</v>
      </c>
      <c r="F50" t="b">
        <v>1</v>
      </c>
      <c r="G50" s="91" t="s">
        <v>161</v>
      </c>
      <c r="H50" s="91" t="s">
        <v>193</v>
      </c>
      <c r="I50" s="91" t="s">
        <v>194</v>
      </c>
      <c r="J50">
        <v>0</v>
      </c>
      <c r="K50" s="91" t="s">
        <v>195</v>
      </c>
      <c r="L50" t="b">
        <v>0</v>
      </c>
      <c r="M50" t="b">
        <v>0</v>
      </c>
      <c r="N50" t="b">
        <v>0</v>
      </c>
    </row>
    <row r="51" spans="1:14">
      <c r="A51" s="91" t="s">
        <v>190</v>
      </c>
      <c r="B51" t="s">
        <v>191</v>
      </c>
      <c r="C51" t="s">
        <v>192</v>
      </c>
      <c r="D51">
        <v>25877.188999999998</v>
      </c>
      <c r="E51" s="92">
        <v>44077.805520833332</v>
      </c>
      <c r="F51" t="b">
        <v>1</v>
      </c>
      <c r="G51" s="91" t="s">
        <v>0</v>
      </c>
      <c r="H51" s="91" t="s">
        <v>193</v>
      </c>
      <c r="I51" s="91" t="s">
        <v>194</v>
      </c>
      <c r="J51">
        <v>0</v>
      </c>
      <c r="K51" s="91" t="s">
        <v>195</v>
      </c>
      <c r="L51" t="b">
        <v>0</v>
      </c>
      <c r="M51" t="b">
        <v>0</v>
      </c>
      <c r="N51" t="b">
        <v>0</v>
      </c>
    </row>
    <row r="52" spans="1:14">
      <c r="A52" s="91" t="s">
        <v>190</v>
      </c>
      <c r="B52" t="s">
        <v>226</v>
      </c>
      <c r="C52" t="s">
        <v>192</v>
      </c>
      <c r="D52">
        <v>2757.7020000000002</v>
      </c>
      <c r="E52" s="92">
        <v>44077.805532407408</v>
      </c>
      <c r="F52" t="b">
        <v>1</v>
      </c>
      <c r="G52" s="91" t="s">
        <v>13</v>
      </c>
      <c r="H52" s="91" t="s">
        <v>193</v>
      </c>
      <c r="I52" s="91" t="s">
        <v>194</v>
      </c>
      <c r="J52">
        <v>0</v>
      </c>
      <c r="K52" s="91" t="s">
        <v>195</v>
      </c>
      <c r="L52" t="b">
        <v>0</v>
      </c>
      <c r="M52" t="b">
        <v>0</v>
      </c>
      <c r="N52" t="b">
        <v>0</v>
      </c>
    </row>
    <row r="53" spans="1:14">
      <c r="A53" s="91" t="s">
        <v>190</v>
      </c>
      <c r="B53" t="s">
        <v>210</v>
      </c>
      <c r="C53" t="s">
        <v>192</v>
      </c>
      <c r="D53">
        <v>10.2731725726366</v>
      </c>
      <c r="E53" s="92">
        <v>44077.805532407408</v>
      </c>
      <c r="F53" t="b">
        <v>1</v>
      </c>
      <c r="G53" s="91" t="s">
        <v>6</v>
      </c>
      <c r="H53" s="91" t="s">
        <v>193</v>
      </c>
      <c r="I53" s="91" t="s">
        <v>194</v>
      </c>
      <c r="J53">
        <v>0</v>
      </c>
      <c r="K53" s="91" t="s">
        <v>195</v>
      </c>
      <c r="L53" t="b">
        <v>0</v>
      </c>
      <c r="M53" t="b">
        <v>0</v>
      </c>
      <c r="N53" t="b">
        <v>0</v>
      </c>
    </row>
    <row r="54" spans="1:14">
      <c r="A54" s="91" t="s">
        <v>190</v>
      </c>
      <c r="B54" t="s">
        <v>249</v>
      </c>
      <c r="C54" t="s">
        <v>192</v>
      </c>
      <c r="D54">
        <v>4.92</v>
      </c>
      <c r="E54" s="92">
        <v>44077.805532407408</v>
      </c>
      <c r="F54" t="b">
        <v>1</v>
      </c>
      <c r="G54" s="91" t="s">
        <v>9</v>
      </c>
      <c r="H54" s="91" t="s">
        <v>193</v>
      </c>
      <c r="I54" s="91" t="s">
        <v>194</v>
      </c>
      <c r="J54">
        <v>0</v>
      </c>
      <c r="K54" s="91" t="s">
        <v>195</v>
      </c>
      <c r="L54" t="b">
        <v>0</v>
      </c>
      <c r="M54" t="b">
        <v>0</v>
      </c>
      <c r="N54" t="b">
        <v>0</v>
      </c>
    </row>
    <row r="55" spans="1:14">
      <c r="A55" s="91" t="s">
        <v>190</v>
      </c>
      <c r="B55" t="s">
        <v>225</v>
      </c>
      <c r="C55" t="s">
        <v>192</v>
      </c>
      <c r="E55" s="92">
        <v>44077.805532407408</v>
      </c>
      <c r="F55" t="b">
        <v>1</v>
      </c>
      <c r="G55" s="91" t="s">
        <v>163</v>
      </c>
      <c r="H55" s="91" t="s">
        <v>193</v>
      </c>
      <c r="I55" s="91" t="s">
        <v>194</v>
      </c>
      <c r="J55">
        <v>0</v>
      </c>
      <c r="K55" s="91" t="s">
        <v>195</v>
      </c>
      <c r="L55" t="b">
        <v>0</v>
      </c>
      <c r="M55" t="b">
        <v>0</v>
      </c>
      <c r="N55" t="b">
        <v>0</v>
      </c>
    </row>
    <row r="56" spans="1:14">
      <c r="A56" s="91" t="s">
        <v>190</v>
      </c>
      <c r="B56" t="s">
        <v>217</v>
      </c>
      <c r="C56" t="s">
        <v>192</v>
      </c>
      <c r="E56" s="92">
        <v>44077.805532407408</v>
      </c>
      <c r="F56" t="b">
        <v>1</v>
      </c>
      <c r="G56" s="91" t="s">
        <v>165</v>
      </c>
      <c r="H56" s="91" t="s">
        <v>193</v>
      </c>
      <c r="I56" s="91" t="s">
        <v>194</v>
      </c>
      <c r="J56">
        <v>0</v>
      </c>
      <c r="K56" s="91" t="s">
        <v>195</v>
      </c>
      <c r="L56" t="b">
        <v>0</v>
      </c>
      <c r="M56" t="b">
        <v>0</v>
      </c>
      <c r="N56" t="b">
        <v>0</v>
      </c>
    </row>
    <row r="57" spans="1:14">
      <c r="A57" s="91" t="s">
        <v>190</v>
      </c>
      <c r="B57" t="s">
        <v>201</v>
      </c>
      <c r="C57" t="s">
        <v>192</v>
      </c>
      <c r="E57" s="92">
        <v>44077.805532407408</v>
      </c>
      <c r="F57" t="b">
        <v>1</v>
      </c>
      <c r="G57" s="91" t="s">
        <v>162</v>
      </c>
      <c r="H57" s="91" t="s">
        <v>193</v>
      </c>
      <c r="I57" s="91" t="s">
        <v>194</v>
      </c>
      <c r="J57">
        <v>0</v>
      </c>
      <c r="K57" s="91" t="s">
        <v>195</v>
      </c>
      <c r="L57" t="b">
        <v>0</v>
      </c>
      <c r="M57" t="b">
        <v>0</v>
      </c>
      <c r="N57" t="b">
        <v>0</v>
      </c>
    </row>
    <row r="58" spans="1:14">
      <c r="A58" s="91" t="s">
        <v>190</v>
      </c>
      <c r="B58" t="s">
        <v>254</v>
      </c>
      <c r="C58" t="s">
        <v>192</v>
      </c>
      <c r="E58" s="92">
        <v>44077.805532407408</v>
      </c>
      <c r="F58" t="b">
        <v>1</v>
      </c>
      <c r="G58" s="91" t="s">
        <v>156</v>
      </c>
      <c r="H58" s="91" t="s">
        <v>193</v>
      </c>
      <c r="I58" s="91" t="s">
        <v>194</v>
      </c>
      <c r="J58">
        <v>0</v>
      </c>
      <c r="K58" s="91" t="s">
        <v>195</v>
      </c>
      <c r="L58" t="b">
        <v>0</v>
      </c>
      <c r="M58" t="b">
        <v>0</v>
      </c>
      <c r="N58" t="b">
        <v>0</v>
      </c>
    </row>
    <row r="59" spans="1:14">
      <c r="A59" s="91" t="s">
        <v>190</v>
      </c>
      <c r="B59" t="s">
        <v>253</v>
      </c>
      <c r="C59" t="s">
        <v>192</v>
      </c>
      <c r="D59">
        <v>6.24</v>
      </c>
      <c r="E59" s="92">
        <v>44077.805532407408</v>
      </c>
      <c r="F59" t="b">
        <v>1</v>
      </c>
      <c r="G59" s="91" t="s">
        <v>11</v>
      </c>
      <c r="H59" s="91" t="s">
        <v>193</v>
      </c>
      <c r="I59" s="91" t="s">
        <v>194</v>
      </c>
      <c r="J59">
        <v>0</v>
      </c>
      <c r="K59" s="91" t="s">
        <v>195</v>
      </c>
      <c r="L59" t="b">
        <v>0</v>
      </c>
      <c r="M59" t="b">
        <v>0</v>
      </c>
      <c r="N59" t="b">
        <v>0</v>
      </c>
    </row>
    <row r="60" spans="1:14">
      <c r="A60" s="91" t="s">
        <v>190</v>
      </c>
      <c r="B60" t="s">
        <v>252</v>
      </c>
      <c r="C60" t="s">
        <v>192</v>
      </c>
      <c r="E60" s="92">
        <v>44077.805532407408</v>
      </c>
      <c r="F60" t="b">
        <v>1</v>
      </c>
      <c r="G60" s="91" t="s">
        <v>158</v>
      </c>
      <c r="H60" s="91" t="s">
        <v>193</v>
      </c>
      <c r="I60" s="91" t="s">
        <v>194</v>
      </c>
      <c r="J60">
        <v>0</v>
      </c>
      <c r="K60" s="91" t="s">
        <v>195</v>
      </c>
      <c r="L60" t="b">
        <v>0</v>
      </c>
      <c r="M60" t="b">
        <v>0</v>
      </c>
      <c r="N60" t="b">
        <v>0</v>
      </c>
    </row>
    <row r="61" spans="1:14">
      <c r="A61" s="91" t="s">
        <v>190</v>
      </c>
      <c r="B61" t="s">
        <v>251</v>
      </c>
      <c r="C61" t="s">
        <v>192</v>
      </c>
      <c r="D61">
        <v>5.52</v>
      </c>
      <c r="E61" s="92">
        <v>44077.805532407408</v>
      </c>
      <c r="F61" t="b">
        <v>1</v>
      </c>
      <c r="G61" s="91" t="s">
        <v>10</v>
      </c>
      <c r="H61" s="91" t="s">
        <v>193</v>
      </c>
      <c r="I61" s="91" t="s">
        <v>194</v>
      </c>
      <c r="J61">
        <v>0</v>
      </c>
      <c r="K61" s="91" t="s">
        <v>195</v>
      </c>
      <c r="L61" t="b">
        <v>0</v>
      </c>
      <c r="M61" t="b">
        <v>0</v>
      </c>
      <c r="N61" t="b">
        <v>0</v>
      </c>
    </row>
    <row r="62" spans="1:14">
      <c r="A62" s="91" t="s">
        <v>190</v>
      </c>
      <c r="B62" t="s">
        <v>250</v>
      </c>
      <c r="C62" t="s">
        <v>192</v>
      </c>
      <c r="E62" s="92">
        <v>44077.805532407408</v>
      </c>
      <c r="F62" t="b">
        <v>1</v>
      </c>
      <c r="G62" s="91" t="s">
        <v>157</v>
      </c>
      <c r="H62" s="91" t="s">
        <v>193</v>
      </c>
      <c r="I62" s="91" t="s">
        <v>194</v>
      </c>
      <c r="J62">
        <v>0</v>
      </c>
      <c r="K62" s="91" t="s">
        <v>195</v>
      </c>
      <c r="L62" t="b">
        <v>0</v>
      </c>
      <c r="M62" t="b">
        <v>0</v>
      </c>
      <c r="N62" t="b">
        <v>0</v>
      </c>
    </row>
    <row r="63" spans="1:14">
      <c r="A63" s="91" t="s">
        <v>190</v>
      </c>
      <c r="B63" t="s">
        <v>241</v>
      </c>
      <c r="C63" t="s">
        <v>192</v>
      </c>
      <c r="D63">
        <v>4253.96</v>
      </c>
      <c r="E63" s="92">
        <v>44077.805532407408</v>
      </c>
      <c r="F63" t="b">
        <v>1</v>
      </c>
      <c r="G63" s="91" t="s">
        <v>28</v>
      </c>
      <c r="H63" s="91" t="s">
        <v>193</v>
      </c>
      <c r="I63" s="91" t="s">
        <v>194</v>
      </c>
      <c r="J63">
        <v>0</v>
      </c>
      <c r="K63" s="91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tabSelected="1" zoomScaleNormal="100" workbookViewId="0">
      <selection activeCell="B1" sqref="B1"/>
    </sheetView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>
      <c r="A1" s="51">
        <v>43313</v>
      </c>
      <c r="P1" s="22"/>
      <c r="Q1" s="22"/>
      <c r="R1" s="22"/>
      <c r="S1" s="22"/>
      <c r="T1" s="22"/>
      <c r="U1" s="22"/>
    </row>
    <row r="2" spans="1:21">
      <c r="A2" s="51">
        <v>44044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96"/>
      <c r="R3" s="96"/>
      <c r="S3" s="96"/>
      <c r="T3" s="96"/>
      <c r="U3" s="96"/>
    </row>
    <row r="4" spans="1:21">
      <c r="P4" s="22"/>
      <c r="Q4" s="94"/>
      <c r="R4" s="94"/>
      <c r="S4" s="94"/>
      <c r="T4" s="94"/>
      <c r="U4" s="94"/>
    </row>
    <row r="5" spans="1:21">
      <c r="P5" s="22"/>
      <c r="Q5" s="94"/>
      <c r="R5" s="94"/>
      <c r="S5" s="94"/>
      <c r="T5" s="94"/>
      <c r="U5" s="94"/>
    </row>
    <row r="6" spans="1:21">
      <c r="P6" s="22"/>
      <c r="Q6" s="94"/>
      <c r="R6" s="94"/>
      <c r="S6" s="94"/>
      <c r="T6" s="94"/>
      <c r="U6" s="94"/>
    </row>
    <row r="7" spans="1:21">
      <c r="P7" s="22"/>
      <c r="Q7" s="94"/>
      <c r="R7" s="94"/>
      <c r="S7" s="94"/>
      <c r="T7" s="94"/>
      <c r="U7" s="94"/>
    </row>
    <row r="8" spans="1:21">
      <c r="P8" s="22"/>
      <c r="Q8" s="94"/>
      <c r="R8" s="94"/>
      <c r="S8" s="94"/>
      <c r="T8" s="94"/>
      <c r="U8" s="94"/>
    </row>
    <row r="9" spans="1:21">
      <c r="P9" s="22"/>
      <c r="Q9" s="94"/>
      <c r="R9" s="94"/>
      <c r="S9" s="94"/>
      <c r="T9" s="94"/>
      <c r="U9" s="94"/>
    </row>
    <row r="10" spans="1:21">
      <c r="P10" s="22"/>
      <c r="Q10" s="94"/>
      <c r="R10" s="94"/>
      <c r="S10" s="94"/>
      <c r="T10" s="94"/>
      <c r="U10" s="94"/>
    </row>
    <row r="11" spans="1:21">
      <c r="P11" s="22"/>
      <c r="Q11" s="95"/>
      <c r="R11" s="95"/>
      <c r="S11" s="95"/>
      <c r="T11" s="95"/>
      <c r="U11" s="95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8" t="s">
        <v>90</v>
      </c>
      <c r="H17" s="138"/>
      <c r="I17" s="138"/>
      <c r="J17" s="138"/>
      <c r="L17" s="27" t="s">
        <v>86</v>
      </c>
    </row>
    <row r="18" spans="1:20" ht="24" customHeight="1">
      <c r="B18" s="27"/>
      <c r="G18" s="138"/>
      <c r="H18" s="138"/>
      <c r="I18" s="138"/>
      <c r="J18" s="138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7" t="s">
        <v>91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6" t="s">
        <v>92</v>
      </c>
      <c r="C23" s="136"/>
      <c r="D23" s="136"/>
      <c r="E23" s="136"/>
      <c r="G23" s="136" t="s">
        <v>93</v>
      </c>
      <c r="H23" s="136"/>
      <c r="I23" s="136"/>
      <c r="J23" s="136"/>
      <c r="L23" s="136" t="s">
        <v>94</v>
      </c>
      <c r="M23" s="136"/>
      <c r="N23" s="136"/>
      <c r="O23" s="136"/>
      <c r="Q23" s="136" t="s">
        <v>95</v>
      </c>
      <c r="R23" s="136"/>
      <c r="S23" s="136"/>
      <c r="T23" s="136"/>
    </row>
    <row r="37" spans="2:20">
      <c r="B37" s="5" t="s">
        <v>98</v>
      </c>
    </row>
    <row r="38" spans="2:20">
      <c r="B38" s="5"/>
    </row>
    <row r="39" spans="2:20" ht="15.75">
      <c r="B39" s="77" t="s">
        <v>177</v>
      </c>
      <c r="G39" s="29"/>
      <c r="L39" s="29"/>
      <c r="Q39" s="29"/>
    </row>
    <row r="40" spans="2:20">
      <c r="B40" s="136" t="s">
        <v>92</v>
      </c>
      <c r="C40" s="136"/>
      <c r="D40" s="136"/>
      <c r="E40" s="136"/>
      <c r="G40" s="136" t="s">
        <v>93</v>
      </c>
      <c r="H40" s="136"/>
      <c r="I40" s="136"/>
      <c r="J40" s="136"/>
      <c r="L40" s="136" t="s">
        <v>94</v>
      </c>
      <c r="M40" s="136"/>
      <c r="N40" s="136"/>
      <c r="O40" s="136"/>
      <c r="Q40" s="136" t="s">
        <v>95</v>
      </c>
      <c r="R40" s="136"/>
      <c r="S40" s="136"/>
      <c r="T40" s="136"/>
    </row>
    <row r="54" spans="2:17">
      <c r="B54" s="23" t="s">
        <v>98</v>
      </c>
    </row>
    <row r="55" spans="2:17">
      <c r="B55" s="23"/>
    </row>
    <row r="56" spans="2:17" ht="15.75">
      <c r="B56" s="89" t="s">
        <v>188</v>
      </c>
    </row>
    <row r="57" spans="2:17">
      <c r="B57" s="23"/>
    </row>
    <row r="58" spans="2:17">
      <c r="B58" s="23"/>
      <c r="D58" s="136" t="s">
        <v>92</v>
      </c>
      <c r="E58" s="136"/>
      <c r="F58" s="136"/>
      <c r="G58" s="136"/>
      <c r="I58" s="136" t="s">
        <v>138</v>
      </c>
      <c r="J58" s="136"/>
      <c r="K58" s="136"/>
      <c r="L58" s="136"/>
      <c r="N58" s="136" t="s">
        <v>94</v>
      </c>
      <c r="O58" s="136"/>
      <c r="P58" s="136"/>
      <c r="Q58" s="136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9" t="s">
        <v>178</v>
      </c>
    </row>
    <row r="75" spans="2:20">
      <c r="B75" s="78" t="s">
        <v>179</v>
      </c>
    </row>
    <row r="76" spans="2:20">
      <c r="B76" s="136" t="s">
        <v>96</v>
      </c>
      <c r="C76" s="136"/>
      <c r="D76" s="136"/>
      <c r="E76" s="136"/>
      <c r="G76" s="136" t="s">
        <v>97</v>
      </c>
      <c r="H76" s="136"/>
      <c r="I76" s="136"/>
      <c r="J76" s="136"/>
      <c r="M76" s="88"/>
      <c r="N76" s="88" t="s">
        <v>78</v>
      </c>
      <c r="O76" s="88"/>
      <c r="Q76" s="136" t="s">
        <v>77</v>
      </c>
      <c r="R76" s="136"/>
      <c r="S76" s="136"/>
      <c r="T76" s="136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7" t="s">
        <v>187</v>
      </c>
    </row>
    <row r="94" spans="2:20">
      <c r="B94" s="78" t="s">
        <v>180</v>
      </c>
    </row>
    <row r="95" spans="2:20">
      <c r="B95" s="136" t="s">
        <v>42</v>
      </c>
      <c r="C95" s="136"/>
      <c r="D95" s="136"/>
      <c r="E95" s="136"/>
      <c r="G95" s="136" t="s">
        <v>99</v>
      </c>
      <c r="H95" s="136"/>
      <c r="I95" s="136"/>
      <c r="J95" s="136"/>
      <c r="L95" s="136" t="s">
        <v>100</v>
      </c>
      <c r="M95" s="136"/>
      <c r="N95" s="136"/>
      <c r="O95" s="136"/>
      <c r="Q95" s="136" t="s">
        <v>45</v>
      </c>
      <c r="R95" s="136"/>
      <c r="S95" s="136"/>
      <c r="T95" s="136"/>
    </row>
    <row r="110" spans="2:2">
      <c r="B110" s="23" t="s">
        <v>90</v>
      </c>
    </row>
    <row r="113" spans="2:17" ht="15.75">
      <c r="B113" s="77" t="s">
        <v>189</v>
      </c>
    </row>
    <row r="114" spans="2:17">
      <c r="B114" s="78" t="s">
        <v>181</v>
      </c>
    </row>
    <row r="115" spans="2:17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2020-09-04T18:37:57Z</dcterms:modified>
</cp:coreProperties>
</file>