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45" yWindow="-15" windowWidth="13800" windowHeight="9120"/>
  </bookViews>
  <sheets>
    <sheet name="Cuadro1. Anual" sheetId="1" r:id="rId1"/>
    <sheet name="Cuadro2. Trimestral" sheetId="5" r:id="rId2"/>
  </sheets>
  <calcPr calcId="125725"/>
</workbook>
</file>

<file path=xl/calcChain.xml><?xml version="1.0" encoding="utf-8"?>
<calcChain xmlns="http://schemas.openxmlformats.org/spreadsheetml/2006/main">
  <c r="M9" i="5"/>
  <c r="L7" i="1"/>
  <c r="M8" i="5" l="1"/>
  <c r="M7"/>
  <c r="M6"/>
  <c r="K24" l="1"/>
  <c r="K23"/>
  <c r="K22"/>
  <c r="K21"/>
  <c r="K19"/>
  <c r="K18"/>
  <c r="K17"/>
  <c r="K16"/>
  <c r="K14"/>
  <c r="K13"/>
  <c r="K12"/>
  <c r="K11"/>
  <c r="K9"/>
  <c r="K8"/>
  <c r="K7"/>
  <c r="I22"/>
  <c r="I23"/>
  <c r="I24"/>
  <c r="I21"/>
  <c r="I17"/>
  <c r="I18"/>
  <c r="I19"/>
  <c r="I16"/>
  <c r="I12"/>
  <c r="I13"/>
  <c r="I14"/>
  <c r="I11"/>
  <c r="F22"/>
  <c r="L22" s="1"/>
  <c r="F23"/>
  <c r="L23" s="1"/>
  <c r="F24"/>
  <c r="L24" s="1"/>
  <c r="F21"/>
  <c r="L21" s="1"/>
  <c r="F17"/>
  <c r="L17" s="1"/>
  <c r="F18"/>
  <c r="L18" s="1"/>
  <c r="F19"/>
  <c r="L19" s="1"/>
  <c r="F16"/>
  <c r="L16" s="1"/>
  <c r="F12"/>
  <c r="L12" s="1"/>
  <c r="F13"/>
  <c r="L13" s="1"/>
  <c r="F14"/>
  <c r="L14" s="1"/>
  <c r="F11"/>
  <c r="L11" s="1"/>
  <c r="K6"/>
  <c r="J10" i="1"/>
  <c r="J9"/>
  <c r="J8"/>
  <c r="J7"/>
  <c r="H10"/>
  <c r="H9"/>
  <c r="H8"/>
  <c r="E9"/>
  <c r="E10"/>
  <c r="K10" s="1"/>
  <c r="E8"/>
  <c r="M11" i="5" l="1"/>
  <c r="M12"/>
  <c r="M13"/>
  <c r="M14"/>
  <c r="K8" i="1"/>
  <c r="L8" s="1"/>
  <c r="K9"/>
  <c r="M16" i="5" l="1"/>
  <c r="M19"/>
  <c r="M18"/>
  <c r="M17"/>
  <c r="L9" i="1"/>
  <c r="M21" i="5" l="1"/>
  <c r="M22"/>
  <c r="M24"/>
  <c r="M23"/>
  <c r="L10" i="1"/>
</calcChain>
</file>

<file path=xl/sharedStrings.xml><?xml version="1.0" encoding="utf-8"?>
<sst xmlns="http://schemas.openxmlformats.org/spreadsheetml/2006/main" count="42" uniqueCount="14">
  <si>
    <t>Construcción y otras obras</t>
  </si>
  <si>
    <t>Maquinaria y equipos</t>
  </si>
  <si>
    <t>FBCF</t>
  </si>
  <si>
    <t>I</t>
  </si>
  <si>
    <t>II</t>
  </si>
  <si>
    <t>III</t>
  </si>
  <si>
    <t>IV</t>
  </si>
  <si>
    <r>
      <t>Cuadro 2.</t>
    </r>
    <r>
      <rPr>
        <sz val="11"/>
        <color theme="1"/>
        <rFont val="Times New Roman"/>
        <family val="1"/>
      </rPr>
      <t xml:space="preserve"> Ejercicio de estimación de la serie trimestral de FBCF en volúmenes encadenados (millones de pesos)</t>
    </r>
  </si>
  <si>
    <r>
      <t>Cuadro 1.</t>
    </r>
    <r>
      <rPr>
        <sz val="11"/>
        <color theme="1"/>
        <rFont val="Times New Roman"/>
        <family val="1"/>
      </rPr>
      <t xml:space="preserve"> Ejercicio de estimación de la serie anual de FBCF en volúmenes encadenados (millones de pesos)</t>
    </r>
  </si>
  <si>
    <r>
      <t>V</t>
    </r>
    <r>
      <rPr>
        <vertAlign val="superscript"/>
        <sz val="11"/>
        <rFont val="Calibri"/>
        <family val="2"/>
        <scheme val="minor"/>
      </rPr>
      <t>PC</t>
    </r>
  </si>
  <si>
    <r>
      <t>V</t>
    </r>
    <r>
      <rPr>
        <vertAlign val="superscript"/>
        <sz val="11"/>
        <rFont val="Calibri"/>
        <family val="2"/>
        <scheme val="minor"/>
      </rPr>
      <t>E</t>
    </r>
  </si>
  <si>
    <r>
      <t>V</t>
    </r>
    <r>
      <rPr>
        <b/>
        <i/>
        <vertAlign val="superscript"/>
        <sz val="11"/>
        <rFont val="Calibri"/>
        <family val="2"/>
        <scheme val="minor"/>
      </rPr>
      <t>BM</t>
    </r>
  </si>
  <si>
    <r>
      <t>V</t>
    </r>
    <r>
      <rPr>
        <b/>
        <i/>
        <vertAlign val="superscript"/>
        <sz val="11"/>
        <rFont val="Calibri"/>
        <family val="2"/>
        <scheme val="minor"/>
      </rPr>
      <t>PC</t>
    </r>
  </si>
  <si>
    <r>
      <t>V</t>
    </r>
    <r>
      <rPr>
        <b/>
        <i/>
        <vertAlign val="superscript"/>
        <sz val="1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</si>
</sst>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7" formatCode="0.0"/>
    <numFmt numFmtId="168" formatCode="#,##0_ ;\-#,##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CCECFF"/>
        <bgColor theme="0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165" fontId="5" fillId="4" borderId="0" xfId="1" applyNumberFormat="1" applyFont="1" applyFill="1" applyBorder="1" applyAlignment="1">
      <alignment horizontal="center" vertical="center" wrapText="1"/>
    </xf>
    <xf numFmtId="165" fontId="5" fillId="4" borderId="8" xfId="1" applyNumberFormat="1" applyFont="1" applyFill="1" applyBorder="1" applyAlignment="1">
      <alignment horizontal="center" vertical="center" wrapText="1"/>
    </xf>
    <xf numFmtId="165" fontId="5" fillId="2" borderId="8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center" vertical="center" wrapText="1"/>
    </xf>
    <xf numFmtId="168" fontId="5" fillId="2" borderId="0" xfId="1" applyNumberFormat="1" applyFont="1" applyFill="1" applyBorder="1" applyAlignment="1">
      <alignment horizontal="center" vertical="center" wrapText="1"/>
    </xf>
    <xf numFmtId="168" fontId="6" fillId="2" borderId="5" xfId="1" applyNumberFormat="1" applyFont="1" applyFill="1" applyBorder="1" applyAlignment="1">
      <alignment horizontal="center" vertical="center" wrapText="1"/>
    </xf>
    <xf numFmtId="168" fontId="5" fillId="4" borderId="0" xfId="1" applyNumberFormat="1" applyFont="1" applyFill="1" applyBorder="1" applyAlignment="1">
      <alignment horizontal="center" vertical="center" wrapText="1"/>
    </xf>
    <xf numFmtId="168" fontId="0" fillId="2" borderId="0" xfId="0" applyNumberFormat="1" applyFill="1"/>
    <xf numFmtId="168" fontId="0" fillId="2" borderId="0" xfId="0" applyNumberFormat="1" applyFill="1" applyBorder="1" applyAlignment="1">
      <alignment horizontal="center" vertical="center"/>
    </xf>
    <xf numFmtId="168" fontId="0" fillId="2" borderId="0" xfId="0" applyNumberForma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center" vertical="center"/>
    </xf>
    <xf numFmtId="168" fontId="3" fillId="2" borderId="0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168" fontId="6" fillId="2" borderId="11" xfId="1" applyNumberFormat="1" applyFont="1" applyFill="1" applyBorder="1" applyAlignment="1">
      <alignment horizontal="center" vertical="center" wrapText="1"/>
    </xf>
    <xf numFmtId="168" fontId="5" fillId="2" borderId="11" xfId="1" applyNumberFormat="1" applyFont="1" applyFill="1" applyBorder="1" applyAlignment="1">
      <alignment horizontal="center" vertical="center" wrapText="1"/>
    </xf>
    <xf numFmtId="168" fontId="6" fillId="2" borderId="10" xfId="1" applyNumberFormat="1" applyFont="1" applyFill="1" applyBorder="1" applyAlignment="1">
      <alignment horizontal="center" vertical="center" wrapText="1"/>
    </xf>
    <xf numFmtId="168" fontId="3" fillId="2" borderId="0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168" fontId="3" fillId="2" borderId="8" xfId="0" applyNumberFormat="1" applyFont="1" applyFill="1" applyBorder="1" applyAlignment="1">
      <alignment horizontal="center"/>
    </xf>
    <xf numFmtId="168" fontId="0" fillId="2" borderId="5" xfId="0" applyNumberFormat="1" applyFill="1" applyBorder="1" applyAlignment="1">
      <alignment horizontal="center" vertical="center"/>
    </xf>
    <xf numFmtId="168" fontId="0" fillId="2" borderId="5" xfId="0" applyNumberFormat="1" applyFill="1" applyBorder="1" applyAlignment="1">
      <alignment horizontal="center"/>
    </xf>
    <xf numFmtId="168" fontId="2" fillId="2" borderId="11" xfId="0" applyNumberFormat="1" applyFon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center"/>
    </xf>
    <xf numFmtId="168" fontId="0" fillId="2" borderId="8" xfId="0" applyNumberFormat="1" applyFill="1" applyBorder="1" applyAlignment="1">
      <alignment horizontal="center"/>
    </xf>
    <xf numFmtId="168" fontId="2" fillId="2" borderId="8" xfId="0" applyNumberFormat="1" applyFont="1" applyFill="1" applyBorder="1" applyAlignment="1">
      <alignment horizontal="center"/>
    </xf>
    <xf numFmtId="168" fontId="0" fillId="2" borderId="7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7" fontId="0" fillId="2" borderId="0" xfId="0" applyNumberFormat="1" applyFont="1" applyFill="1" applyAlignment="1">
      <alignment horizontal="center" vertical="center"/>
    </xf>
    <xf numFmtId="167" fontId="0" fillId="2" borderId="0" xfId="0" applyNumberFormat="1" applyFont="1" applyFill="1" applyBorder="1" applyAlignment="1">
      <alignment horizontal="center" vertical="center"/>
    </xf>
    <xf numFmtId="43" fontId="0" fillId="2" borderId="0" xfId="1" applyFont="1" applyFill="1" applyAlignment="1"/>
    <xf numFmtId="43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CECFF"/>
      <color rgb="FF0000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28"/>
  <sheetViews>
    <sheetView tabSelected="1" workbookViewId="0">
      <selection activeCell="Q16" sqref="Q16"/>
    </sheetView>
  </sheetViews>
  <sheetFormatPr baseColWidth="10" defaultRowHeight="15"/>
  <cols>
    <col min="1" max="1" width="11.42578125" style="60"/>
    <col min="2" max="2" width="7.140625" style="61" customWidth="1"/>
    <col min="3" max="8" width="10.7109375" style="60" customWidth="1"/>
    <col min="9" max="9" width="1.28515625" style="60" customWidth="1"/>
    <col min="10" max="10" width="10.7109375" style="62" customWidth="1"/>
    <col min="11" max="12" width="10.7109375" style="60" customWidth="1"/>
    <col min="13" max="13" width="7.5703125" style="60" bestFit="1" customWidth="1"/>
    <col min="14" max="16384" width="11.42578125" style="60"/>
  </cols>
  <sheetData>
    <row r="3" spans="2:12">
      <c r="B3" s="59" t="s"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5" spans="2:12" ht="22.5" customHeight="1">
      <c r="C5" s="57" t="s">
        <v>0</v>
      </c>
      <c r="D5" s="57"/>
      <c r="E5" s="57"/>
      <c r="F5" s="58" t="s">
        <v>1</v>
      </c>
      <c r="G5" s="57"/>
      <c r="H5" s="57"/>
      <c r="I5" s="8"/>
      <c r="J5" s="57" t="s">
        <v>2</v>
      </c>
      <c r="K5" s="57"/>
      <c r="L5" s="57"/>
    </row>
    <row r="6" spans="2:12" ht="18" thickBot="1">
      <c r="C6" s="25" t="s">
        <v>9</v>
      </c>
      <c r="D6" s="26" t="s">
        <v>10</v>
      </c>
      <c r="E6" s="27" t="s">
        <v>11</v>
      </c>
      <c r="F6" s="25" t="s">
        <v>9</v>
      </c>
      <c r="G6" s="26" t="s">
        <v>10</v>
      </c>
      <c r="H6" s="27" t="s">
        <v>11</v>
      </c>
      <c r="I6" s="14"/>
      <c r="J6" s="15" t="s">
        <v>12</v>
      </c>
      <c r="K6" s="12" t="s">
        <v>11</v>
      </c>
      <c r="L6" s="13" t="s">
        <v>13</v>
      </c>
    </row>
    <row r="7" spans="2:12" ht="17.25" customHeight="1" thickTop="1">
      <c r="B7" s="9">
        <v>2008</v>
      </c>
      <c r="C7" s="16">
        <v>14927135.527271738</v>
      </c>
      <c r="D7" s="17">
        <v>14927135.527271738</v>
      </c>
      <c r="E7" s="20"/>
      <c r="F7" s="16">
        <v>8251404.4930148395</v>
      </c>
      <c r="G7" s="17">
        <v>8251404.4930148395</v>
      </c>
      <c r="H7" s="20"/>
      <c r="I7" s="17"/>
      <c r="J7" s="20">
        <f>+C7+F7</f>
        <v>23178540.020286579</v>
      </c>
      <c r="K7" s="20"/>
      <c r="L7" s="20">
        <f>+J7</f>
        <v>23178540.020286579</v>
      </c>
    </row>
    <row r="8" spans="2:12" ht="17.25" customHeight="1">
      <c r="B8" s="10">
        <v>2009</v>
      </c>
      <c r="C8" s="16">
        <v>14255980.845708111</v>
      </c>
      <c r="D8" s="17">
        <v>13847794.579672337</v>
      </c>
      <c r="E8" s="21">
        <f>+C7*(D8/D7)</f>
        <v>13847794.579672337</v>
      </c>
      <c r="F8" s="16">
        <v>6770631.0306425402</v>
      </c>
      <c r="G8" s="17">
        <v>6527481.8900511162</v>
      </c>
      <c r="H8" s="20">
        <f>+F7*(G8/G7)</f>
        <v>6527481.8900511162</v>
      </c>
      <c r="I8" s="17"/>
      <c r="J8" s="20">
        <f>+C8+F8</f>
        <v>21026611.876350652</v>
      </c>
      <c r="K8" s="20">
        <f>+E8+H8</f>
        <v>20375276.469723452</v>
      </c>
      <c r="L8" s="20">
        <f>+L7*K8/J7</f>
        <v>20375276.469723452</v>
      </c>
    </row>
    <row r="9" spans="2:12" ht="17.25" customHeight="1">
      <c r="B9" s="10">
        <v>2010</v>
      </c>
      <c r="C9" s="16">
        <v>14786722.927011238</v>
      </c>
      <c r="D9" s="17">
        <v>14109435.850290012</v>
      </c>
      <c r="E9" s="21">
        <f t="shared" ref="E9:E10" si="0">+C8*(D9/D8)</f>
        <v>14525334.418286927</v>
      </c>
      <c r="F9" s="16">
        <v>8900893.8141834419</v>
      </c>
      <c r="G9" s="17">
        <v>9156976.6135355625</v>
      </c>
      <c r="H9" s="20">
        <f t="shared" ref="H9:H10" si="1">+F8*(G9/G8)</f>
        <v>9498074.609899288</v>
      </c>
      <c r="I9" s="17"/>
      <c r="J9" s="20">
        <f>+C9+F9</f>
        <v>23687616.74119468</v>
      </c>
      <c r="K9" s="20">
        <f>+E9+H9</f>
        <v>24023409.028186217</v>
      </c>
      <c r="L9" s="20">
        <f t="shared" ref="L9:L10" si="2">+L8*K9/J8</f>
        <v>23279242.684128463</v>
      </c>
    </row>
    <row r="10" spans="2:12" ht="17.25" customHeight="1">
      <c r="B10" s="11">
        <v>2011</v>
      </c>
      <c r="C10" s="18">
        <v>16655574.371135335</v>
      </c>
      <c r="D10" s="19">
        <v>15897847.088893406</v>
      </c>
      <c r="E10" s="22">
        <f t="shared" si="0"/>
        <v>16660982.234426269</v>
      </c>
      <c r="F10" s="18">
        <v>11183257.192872282</v>
      </c>
      <c r="G10" s="19">
        <v>11521434.410580423</v>
      </c>
      <c r="H10" s="23">
        <f t="shared" si="1"/>
        <v>11199227.496559037</v>
      </c>
      <c r="I10" s="17"/>
      <c r="J10" s="23">
        <f>+C10+F10</f>
        <v>27838831.564007618</v>
      </c>
      <c r="K10" s="23">
        <f>+E10+H10</f>
        <v>27860209.730985306</v>
      </c>
      <c r="L10" s="23">
        <f t="shared" si="2"/>
        <v>27379900.251020949</v>
      </c>
    </row>
    <row r="12" spans="2:12" ht="19.5" customHeight="1"/>
    <row r="13" spans="2:12" s="63" customFormat="1" ht="27" customHeight="1">
      <c r="J13" s="64"/>
    </row>
    <row r="14" spans="2:12" s="63" customFormat="1" ht="53.25" customHeight="1">
      <c r="B14" s="65"/>
      <c r="C14" s="65"/>
      <c r="D14" s="65"/>
      <c r="E14" s="65"/>
      <c r="F14" s="65"/>
      <c r="G14" s="65"/>
      <c r="H14" s="66"/>
    </row>
    <row r="15" spans="2:12" s="63" customFormat="1" ht="19.5" customHeight="1">
      <c r="B15" s="65"/>
      <c r="C15" s="65"/>
      <c r="D15" s="65"/>
      <c r="E15" s="65"/>
      <c r="F15" s="65"/>
      <c r="G15" s="65"/>
      <c r="H15" s="66"/>
    </row>
    <row r="16" spans="2:12" s="63" customFormat="1" ht="19.5" customHeight="1">
      <c r="B16" s="65"/>
      <c r="C16" s="65"/>
      <c r="D16" s="65"/>
      <c r="E16" s="65"/>
      <c r="F16" s="65"/>
      <c r="G16" s="65"/>
      <c r="H16" s="66"/>
    </row>
    <row r="17" spans="4:10" s="63" customFormat="1" ht="19.5" customHeight="1">
      <c r="D17" s="65"/>
      <c r="E17" s="65"/>
      <c r="J17" s="64"/>
    </row>
    <row r="26" spans="4:10">
      <c r="D26" s="2"/>
      <c r="E26" s="2"/>
      <c r="F26" s="2"/>
      <c r="H26" s="2"/>
      <c r="I26" s="2"/>
    </row>
    <row r="27" spans="4:10">
      <c r="D27" s="2"/>
      <c r="E27" s="2"/>
      <c r="F27" s="2"/>
      <c r="G27" s="2"/>
      <c r="H27" s="2"/>
      <c r="I27" s="2"/>
    </row>
    <row r="28" spans="4:10">
      <c r="D28" s="2"/>
      <c r="E28" s="2"/>
      <c r="F28" s="2"/>
      <c r="G28" s="2"/>
      <c r="H28" s="2"/>
      <c r="I28" s="2"/>
    </row>
  </sheetData>
  <mergeCells count="4">
    <mergeCell ref="C5:E5"/>
    <mergeCell ref="F5:H5"/>
    <mergeCell ref="J5:L5"/>
    <mergeCell ref="B3:L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33"/>
  <sheetViews>
    <sheetView workbookViewId="0">
      <selection activeCell="C37" sqref="C37"/>
    </sheetView>
  </sheetViews>
  <sheetFormatPr baseColWidth="10" defaultRowHeight="15"/>
  <cols>
    <col min="1" max="1" width="11.42578125" style="1"/>
    <col min="2" max="2" width="5" style="1" bestFit="1" customWidth="1"/>
    <col min="3" max="3" width="7.140625" style="3" customWidth="1"/>
    <col min="4" max="5" width="10.7109375" style="1" customWidth="1"/>
    <col min="6" max="6" width="9.5703125" style="1" bestFit="1" customWidth="1"/>
    <col min="7" max="9" width="10.7109375" style="1" customWidth="1"/>
    <col min="10" max="10" width="1.28515625" style="1" customWidth="1"/>
    <col min="11" max="11" width="10.7109375" style="6" customWidth="1"/>
    <col min="12" max="13" width="10.7109375" style="1" customWidth="1"/>
    <col min="14" max="14" width="13.140625" style="1" bestFit="1" customWidth="1"/>
    <col min="15" max="15" width="13.7109375" style="1" customWidth="1"/>
    <col min="16" max="16384" width="11.42578125" style="1"/>
  </cols>
  <sheetData>
    <row r="2" spans="2:17">
      <c r="B2" s="59" t="s">
        <v>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4" spans="2:17" ht="22.5" customHeight="1">
      <c r="D4" s="57" t="s">
        <v>0</v>
      </c>
      <c r="E4" s="57"/>
      <c r="F4" s="57"/>
      <c r="G4" s="58" t="s">
        <v>1</v>
      </c>
      <c r="H4" s="57"/>
      <c r="I4" s="57"/>
      <c r="J4" s="8"/>
      <c r="K4" s="57" t="s">
        <v>2</v>
      </c>
      <c r="L4" s="57"/>
      <c r="M4" s="57"/>
    </row>
    <row r="5" spans="2:17" ht="18" thickBot="1">
      <c r="D5" s="25" t="s">
        <v>9</v>
      </c>
      <c r="E5" s="26" t="s">
        <v>10</v>
      </c>
      <c r="F5" s="27" t="s">
        <v>11</v>
      </c>
      <c r="G5" s="25" t="s">
        <v>9</v>
      </c>
      <c r="H5" s="26" t="s">
        <v>10</v>
      </c>
      <c r="I5" s="27" t="s">
        <v>11</v>
      </c>
      <c r="J5" s="14"/>
      <c r="K5" s="15" t="s">
        <v>12</v>
      </c>
      <c r="L5" s="12" t="s">
        <v>11</v>
      </c>
      <c r="M5" s="13" t="s">
        <v>13</v>
      </c>
    </row>
    <row r="6" spans="2:17" ht="15.75" thickTop="1">
      <c r="B6" s="41">
        <v>2008</v>
      </c>
      <c r="C6" s="42" t="s">
        <v>3</v>
      </c>
      <c r="D6" s="43">
        <v>3613992.7378894277</v>
      </c>
      <c r="E6" s="43">
        <v>3769424.1544898185</v>
      </c>
      <c r="F6" s="44"/>
      <c r="G6" s="45">
        <v>1517934.3366633414</v>
      </c>
      <c r="H6" s="43">
        <v>1714167.5582329175</v>
      </c>
      <c r="I6" s="44"/>
      <c r="J6" s="31"/>
      <c r="K6" s="44">
        <f>+D6+G6</f>
        <v>5131927.0745527688</v>
      </c>
      <c r="L6" s="44"/>
      <c r="M6" s="52">
        <f>+E6+H6</f>
        <v>5483591.7127227355</v>
      </c>
      <c r="O6" s="40"/>
      <c r="P6" s="68"/>
      <c r="Q6" s="40"/>
    </row>
    <row r="7" spans="2:17">
      <c r="B7" s="29"/>
      <c r="C7" s="28" t="s">
        <v>4</v>
      </c>
      <c r="D7" s="31">
        <v>3745111.400615789</v>
      </c>
      <c r="E7" s="31">
        <v>3748247.1560977399</v>
      </c>
      <c r="F7" s="34"/>
      <c r="G7" s="33">
        <v>1932213.6044294678</v>
      </c>
      <c r="H7" s="31">
        <v>2076409.5754494637</v>
      </c>
      <c r="I7" s="32"/>
      <c r="J7" s="31"/>
      <c r="K7" s="32">
        <f t="shared" ref="K7:K24" si="0">+D7+G7</f>
        <v>5677325.0050452566</v>
      </c>
      <c r="L7" s="5"/>
      <c r="M7" s="32">
        <f>+E7+H7</f>
        <v>5824656.7315472038</v>
      </c>
      <c r="P7" s="68"/>
    </row>
    <row r="8" spans="2:17">
      <c r="B8" s="29"/>
      <c r="C8" s="28" t="s">
        <v>5</v>
      </c>
      <c r="D8" s="31">
        <v>3744538.1697776583</v>
      </c>
      <c r="E8" s="31">
        <v>3683198.2118931222</v>
      </c>
      <c r="F8" s="34"/>
      <c r="G8" s="33">
        <v>2232935.1067313338</v>
      </c>
      <c r="H8" s="31">
        <v>2245216.5502182841</v>
      </c>
      <c r="I8" s="32"/>
      <c r="J8" s="31"/>
      <c r="K8" s="32">
        <f t="shared" si="0"/>
        <v>5977473.2765089925</v>
      </c>
      <c r="L8" s="5"/>
      <c r="M8" s="32">
        <f>+E8+H8</f>
        <v>5928414.7621114068</v>
      </c>
      <c r="P8" s="68"/>
    </row>
    <row r="9" spans="2:17" s="6" customFormat="1">
      <c r="B9" s="28"/>
      <c r="C9" s="28" t="s">
        <v>6</v>
      </c>
      <c r="D9" s="31">
        <v>3823493.2189888661</v>
      </c>
      <c r="E9" s="31">
        <v>3726266.0047910614</v>
      </c>
      <c r="F9" s="34"/>
      <c r="G9" s="33">
        <v>2568321.4451906974</v>
      </c>
      <c r="H9" s="31">
        <v>2215610.8091141745</v>
      </c>
      <c r="I9" s="32"/>
      <c r="J9" s="31"/>
      <c r="K9" s="32">
        <f t="shared" si="0"/>
        <v>6391814.6641795635</v>
      </c>
      <c r="L9" s="5"/>
      <c r="M9" s="32">
        <f>+E9+H9</f>
        <v>5941876.8139052354</v>
      </c>
      <c r="P9" s="68"/>
    </row>
    <row r="10" spans="2:17" s="6" customFormat="1">
      <c r="B10" s="28"/>
      <c r="C10" s="28"/>
      <c r="D10" s="31"/>
      <c r="E10" s="31"/>
      <c r="F10" s="34"/>
      <c r="G10" s="33"/>
      <c r="H10" s="31"/>
      <c r="I10" s="32"/>
      <c r="J10" s="31"/>
      <c r="K10" s="32"/>
      <c r="L10" s="32"/>
      <c r="M10" s="32"/>
      <c r="P10" s="68"/>
    </row>
    <row r="11" spans="2:17" s="4" customFormat="1">
      <c r="B11" s="30">
        <v>2009</v>
      </c>
      <c r="C11" s="7" t="s">
        <v>3</v>
      </c>
      <c r="D11" s="37">
        <v>3602880.5111981137</v>
      </c>
      <c r="E11" s="37">
        <v>3517690.4953511385</v>
      </c>
      <c r="F11" s="53">
        <f>+SUM($D$6:$D$9)*(E11/SUM($E$6:$E$9))</f>
        <v>3517690.4953511381</v>
      </c>
      <c r="G11" s="51">
        <v>1668270.3046899724</v>
      </c>
      <c r="H11" s="37">
        <v>1531118.8067788405</v>
      </c>
      <c r="I11" s="53">
        <f>+SUM($G$6:$G$9)*(H11/SUM($H$6:$H$9))</f>
        <v>1531118.8067788405</v>
      </c>
      <c r="J11" s="37"/>
      <c r="K11" s="46">
        <f t="shared" si="0"/>
        <v>5271150.8158880863</v>
      </c>
      <c r="L11" s="46">
        <f>+F11+I11</f>
        <v>5048809.3021299783</v>
      </c>
      <c r="M11" s="46">
        <f>+SUM($M$6:$M$9)*(L11/SUM($K$6:$K$9))</f>
        <v>5048809.3021299783</v>
      </c>
      <c r="O11" s="67"/>
      <c r="P11" s="68"/>
    </row>
    <row r="12" spans="2:17">
      <c r="B12" s="29"/>
      <c r="C12" s="28" t="s">
        <v>4</v>
      </c>
      <c r="D12" s="37">
        <v>3445933.3833773998</v>
      </c>
      <c r="E12" s="37">
        <v>3360990.4185310793</v>
      </c>
      <c r="F12" s="53">
        <f t="shared" ref="F12:F14" si="1">+SUM($D$6:$D$9)*(E12/SUM($E$6:$E$9))</f>
        <v>3360990.4185310784</v>
      </c>
      <c r="G12" s="51">
        <v>1532450.6110645137</v>
      </c>
      <c r="H12" s="37">
        <v>1447992.3740873656</v>
      </c>
      <c r="I12" s="53">
        <f t="shared" ref="I12:I14" si="2">+SUM($G$6:$G$9)*(H12/SUM($H$6:$H$9))</f>
        <v>1447992.3740873656</v>
      </c>
      <c r="J12" s="37"/>
      <c r="K12" s="46">
        <f t="shared" si="0"/>
        <v>4978383.9944419134</v>
      </c>
      <c r="L12" s="46">
        <f t="shared" ref="L12:L24" si="3">+F12+I12</f>
        <v>4808982.7926184442</v>
      </c>
      <c r="M12" s="46">
        <f>+SUM($M$6:$M$9)*(L12/SUM($K$6:$K$9))</f>
        <v>4808982.7926184442</v>
      </c>
      <c r="O12" s="67"/>
      <c r="P12" s="68"/>
    </row>
    <row r="13" spans="2:17" s="24" customFormat="1">
      <c r="B13" s="29"/>
      <c r="C13" s="28" t="s">
        <v>5</v>
      </c>
      <c r="D13" s="36">
        <v>3464296.0582783497</v>
      </c>
      <c r="E13" s="36">
        <v>3364970.1826011394</v>
      </c>
      <c r="F13" s="53">
        <f t="shared" si="1"/>
        <v>3364970.1826011385</v>
      </c>
      <c r="G13" s="50">
        <v>1651846.891975235</v>
      </c>
      <c r="H13" s="36">
        <v>1609407.1973123103</v>
      </c>
      <c r="I13" s="53">
        <f t="shared" si="2"/>
        <v>1609407.1973123103</v>
      </c>
      <c r="J13" s="36"/>
      <c r="K13" s="39">
        <f t="shared" si="0"/>
        <v>5116142.9502535844</v>
      </c>
      <c r="L13" s="46">
        <f t="shared" si="3"/>
        <v>4974377.3799134493</v>
      </c>
      <c r="M13" s="46">
        <f>+SUM($M$6:$M$9)*(L13/SUM($K$6:$K$9))</f>
        <v>4974377.3799134493</v>
      </c>
      <c r="O13" s="67"/>
      <c r="P13" s="68"/>
    </row>
    <row r="14" spans="2:17" s="24" customFormat="1">
      <c r="B14" s="29"/>
      <c r="C14" s="28" t="s">
        <v>6</v>
      </c>
      <c r="D14" s="36">
        <v>3742870.8928542449</v>
      </c>
      <c r="E14" s="36">
        <v>3604143.4831889807</v>
      </c>
      <c r="F14" s="53">
        <f t="shared" si="1"/>
        <v>3604143.4831889798</v>
      </c>
      <c r="G14" s="50">
        <v>1918063.2229128201</v>
      </c>
      <c r="H14" s="36">
        <v>1938963.5118725987</v>
      </c>
      <c r="I14" s="53">
        <f t="shared" si="2"/>
        <v>1938963.5118725987</v>
      </c>
      <c r="J14" s="36"/>
      <c r="K14" s="39">
        <f t="shared" si="0"/>
        <v>5660934.1157670654</v>
      </c>
      <c r="L14" s="46">
        <f t="shared" si="3"/>
        <v>5543106.9950615782</v>
      </c>
      <c r="M14" s="46">
        <f>+SUM($M$6:$M$9)*(L14/SUM($K$6:$K$9))</f>
        <v>5543106.9950615782</v>
      </c>
      <c r="O14" s="67"/>
      <c r="P14" s="68"/>
    </row>
    <row r="15" spans="2:17" s="24" customFormat="1">
      <c r="B15" s="29"/>
      <c r="C15" s="28"/>
      <c r="D15" s="36"/>
      <c r="E15" s="36"/>
      <c r="F15" s="38"/>
      <c r="G15" s="50"/>
      <c r="H15" s="36"/>
      <c r="I15" s="38"/>
      <c r="J15" s="36"/>
      <c r="K15" s="39"/>
      <c r="L15" s="46"/>
      <c r="M15" s="46"/>
      <c r="O15" s="67"/>
      <c r="P15" s="68"/>
    </row>
    <row r="16" spans="2:17" s="3" customFormat="1">
      <c r="B16" s="30">
        <v>2010</v>
      </c>
      <c r="C16" s="7" t="s">
        <v>3</v>
      </c>
      <c r="D16" s="37">
        <v>3551154.0846886137</v>
      </c>
      <c r="E16" s="37">
        <v>3448038.7468470442</v>
      </c>
      <c r="F16" s="53">
        <f>+SUM($D$11:$D$14)*(E16/SUM($E$11:$E$14))</f>
        <v>3549675.2964885435</v>
      </c>
      <c r="G16" s="51">
        <v>1777813.1061982873</v>
      </c>
      <c r="H16" s="37">
        <v>1891979.9262349859</v>
      </c>
      <c r="I16" s="53">
        <f>+SUM($G$11:$G$14)*(H16/SUM($H$11:$H$14))</f>
        <v>1962456.3060747259</v>
      </c>
      <c r="J16" s="37"/>
      <c r="K16" s="46">
        <f t="shared" si="0"/>
        <v>5328967.1908869008</v>
      </c>
      <c r="L16" s="46">
        <f t="shared" si="3"/>
        <v>5512131.6025632694</v>
      </c>
      <c r="M16" s="46">
        <f>+SUM($M$11:$M$14)*(L16/SUM($K$11:$K$14))</f>
        <v>5341383.8615648123</v>
      </c>
      <c r="O16" s="67"/>
      <c r="P16" s="68"/>
    </row>
    <row r="17" spans="2:16" s="24" customFormat="1">
      <c r="B17" s="29"/>
      <c r="C17" s="28" t="s">
        <v>4</v>
      </c>
      <c r="D17" s="36">
        <v>3678613.6744357846</v>
      </c>
      <c r="E17" s="36">
        <v>3516363.8557200329</v>
      </c>
      <c r="F17" s="53">
        <f t="shared" ref="F17:F19" si="4">+SUM($D$11:$D$14)*(E17/SUM($E$11:$E$14))</f>
        <v>3620014.3990633376</v>
      </c>
      <c r="G17" s="50">
        <v>2381324.6712465063</v>
      </c>
      <c r="H17" s="36">
        <v>2390877.7671230081</v>
      </c>
      <c r="I17" s="53">
        <f t="shared" ref="I17:I19" si="5">+SUM($G$11:$G$14)*(H17/SUM($H$11:$H$14))</f>
        <v>2479938.1251794826</v>
      </c>
      <c r="J17" s="36"/>
      <c r="K17" s="39">
        <f t="shared" si="0"/>
        <v>6059938.3456822913</v>
      </c>
      <c r="L17" s="46">
        <f t="shared" si="3"/>
        <v>6099952.5242428202</v>
      </c>
      <c r="M17" s="46">
        <f t="shared" ref="M17:M19" si="6">+SUM($M$11:$M$14)*(L17/SUM($K$11:$K$14))</f>
        <v>5910996.020877054</v>
      </c>
      <c r="O17" s="67"/>
      <c r="P17" s="68"/>
    </row>
    <row r="18" spans="2:16" s="24" customFormat="1">
      <c r="B18" s="29"/>
      <c r="C18" s="28" t="s">
        <v>5</v>
      </c>
      <c r="D18" s="36">
        <v>3640685.7951369914</v>
      </c>
      <c r="E18" s="36">
        <v>3470057.2800634378</v>
      </c>
      <c r="F18" s="53">
        <f t="shared" si="4"/>
        <v>3572342.8617804404</v>
      </c>
      <c r="G18" s="50">
        <v>2193418.4771644589</v>
      </c>
      <c r="H18" s="36">
        <v>2238825.8205462126</v>
      </c>
      <c r="I18" s="53">
        <f t="shared" si="5"/>
        <v>2322222.2333389325</v>
      </c>
      <c r="J18" s="36"/>
      <c r="K18" s="39">
        <f t="shared" si="0"/>
        <v>5834104.2723014504</v>
      </c>
      <c r="L18" s="46">
        <f t="shared" si="3"/>
        <v>5894565.0951193729</v>
      </c>
      <c r="M18" s="46">
        <f t="shared" si="6"/>
        <v>5711970.8200313207</v>
      </c>
      <c r="O18" s="67"/>
      <c r="P18" s="68"/>
    </row>
    <row r="19" spans="2:16">
      <c r="B19" s="29"/>
      <c r="C19" s="28" t="s">
        <v>6</v>
      </c>
      <c r="D19" s="37">
        <v>3916269.3727498488</v>
      </c>
      <c r="E19" s="37">
        <v>3674975.9676594976</v>
      </c>
      <c r="F19" s="53">
        <f t="shared" si="4"/>
        <v>3783301.8609546027</v>
      </c>
      <c r="G19" s="51">
        <v>2548337.5595741868</v>
      </c>
      <c r="H19" s="37">
        <v>2635293.0996313528</v>
      </c>
      <c r="I19" s="53">
        <f t="shared" si="5"/>
        <v>2733457.9453061465</v>
      </c>
      <c r="J19" s="37"/>
      <c r="K19" s="46">
        <f t="shared" si="0"/>
        <v>6464606.9323240351</v>
      </c>
      <c r="L19" s="46">
        <f t="shared" si="3"/>
        <v>6516759.8062607497</v>
      </c>
      <c r="M19" s="46">
        <f t="shared" si="6"/>
        <v>6314891.9816552699</v>
      </c>
      <c r="O19" s="67"/>
      <c r="P19" s="68"/>
    </row>
    <row r="20" spans="2:16">
      <c r="B20" s="29"/>
      <c r="C20" s="28"/>
      <c r="D20" s="37"/>
      <c r="E20" s="37"/>
      <c r="F20" s="53"/>
      <c r="G20" s="51"/>
      <c r="H20" s="37"/>
      <c r="I20" s="53"/>
      <c r="J20" s="37"/>
      <c r="K20" s="46"/>
      <c r="L20" s="46"/>
      <c r="M20" s="46"/>
      <c r="O20" s="67"/>
      <c r="P20" s="68"/>
    </row>
    <row r="21" spans="2:16" s="4" customFormat="1">
      <c r="B21" s="30">
        <v>2011</v>
      </c>
      <c r="C21" s="7" t="s">
        <v>3</v>
      </c>
      <c r="D21" s="37">
        <v>4076615.7055901922</v>
      </c>
      <c r="E21" s="37">
        <v>3909020.3670046101</v>
      </c>
      <c r="F21" s="53">
        <f>+SUM($D$16:$D$19)*(E21/SUM($E$16:$E$19))</f>
        <v>4096662.8075177702</v>
      </c>
      <c r="G21" s="51">
        <v>2530679.2331973757</v>
      </c>
      <c r="H21" s="37">
        <v>2657850.3891897104</v>
      </c>
      <c r="I21" s="53">
        <f>+SUM($G$16:$G$19)*(H21/SUM($H$16:$H$19))</f>
        <v>2583521.2960131774</v>
      </c>
      <c r="J21" s="37"/>
      <c r="K21" s="46">
        <f t="shared" si="0"/>
        <v>6607294.9387875684</v>
      </c>
      <c r="L21" s="46">
        <f t="shared" si="3"/>
        <v>6680184.1035309471</v>
      </c>
      <c r="M21" s="46">
        <f>+SUM($M$16:$M$19)*(L21/SUM($K$16:$K$19))</f>
        <v>6565017.8580570407</v>
      </c>
      <c r="O21" s="67"/>
      <c r="P21" s="68"/>
    </row>
    <row r="22" spans="2:16">
      <c r="B22" s="29"/>
      <c r="C22" s="28" t="s">
        <v>4</v>
      </c>
      <c r="D22" s="37">
        <v>4100080.0210355637</v>
      </c>
      <c r="E22" s="37">
        <v>3926154.1216478492</v>
      </c>
      <c r="F22" s="53">
        <f t="shared" ref="F22:F24" si="7">+SUM($D$16:$D$19)*(E22/SUM($E$16:$E$19))</f>
        <v>4114619.0238610166</v>
      </c>
      <c r="G22" s="51">
        <v>2741336.2226436595</v>
      </c>
      <c r="H22" s="37">
        <v>2861470.4173590913</v>
      </c>
      <c r="I22" s="53">
        <f t="shared" ref="I22:I24" si="8">+SUM($G$16:$G$19)*(H22/SUM($H$16:$H$19))</f>
        <v>2781446.9133504182</v>
      </c>
      <c r="J22" s="37"/>
      <c r="K22" s="46">
        <f t="shared" si="0"/>
        <v>6841416.2436792236</v>
      </c>
      <c r="L22" s="46">
        <f t="shared" si="3"/>
        <v>6896065.9372114353</v>
      </c>
      <c r="M22" s="46">
        <f t="shared" ref="M22:M24" si="9">+SUM($M$16:$M$19)*(L22/SUM($K$16:$K$19))</f>
        <v>6777177.8930766415</v>
      </c>
      <c r="O22" s="67"/>
      <c r="P22" s="68"/>
    </row>
    <row r="23" spans="2:16">
      <c r="B23" s="29"/>
      <c r="C23" s="28" t="s">
        <v>5</v>
      </c>
      <c r="D23" s="37">
        <v>4008710.9754876448</v>
      </c>
      <c r="E23" s="37">
        <v>3850933.7729617171</v>
      </c>
      <c r="F23" s="53">
        <f t="shared" si="7"/>
        <v>4035787.9163456764</v>
      </c>
      <c r="G23" s="51">
        <v>2731099.2731074803</v>
      </c>
      <c r="H23" s="37">
        <v>2852211.6257616584</v>
      </c>
      <c r="I23" s="53">
        <f t="shared" si="8"/>
        <v>2772447.0518967384</v>
      </c>
      <c r="J23" s="37"/>
      <c r="K23" s="46">
        <f t="shared" si="0"/>
        <v>6739810.248595125</v>
      </c>
      <c r="L23" s="46">
        <f t="shared" si="3"/>
        <v>6808234.9682424143</v>
      </c>
      <c r="M23" s="46">
        <f t="shared" si="9"/>
        <v>6690861.1283235122</v>
      </c>
      <c r="O23" s="67"/>
      <c r="P23" s="68"/>
    </row>
    <row r="24" spans="2:16">
      <c r="B24" s="47"/>
      <c r="C24" s="48" t="s">
        <v>6</v>
      </c>
      <c r="D24" s="54">
        <v>4470167.6690219343</v>
      </c>
      <c r="E24" s="54">
        <v>4211738.8272792315</v>
      </c>
      <c r="F24" s="55">
        <f t="shared" si="7"/>
        <v>4413912.4867018089</v>
      </c>
      <c r="G24" s="56">
        <v>3180142.4639237667</v>
      </c>
      <c r="H24" s="54">
        <v>3149901.9782699551</v>
      </c>
      <c r="I24" s="55">
        <f t="shared" si="8"/>
        <v>3061812.2352986992</v>
      </c>
      <c r="J24" s="37"/>
      <c r="K24" s="49">
        <f t="shared" si="0"/>
        <v>7650310.1329457015</v>
      </c>
      <c r="L24" s="49">
        <f t="shared" si="3"/>
        <v>7475724.7220005076</v>
      </c>
      <c r="M24" s="49">
        <f t="shared" si="9"/>
        <v>7346843.3715637457</v>
      </c>
      <c r="O24" s="67"/>
      <c r="P24" s="68"/>
    </row>
    <row r="28" spans="2:16">
      <c r="E28" s="2"/>
      <c r="F28" s="2"/>
      <c r="G28" s="2"/>
      <c r="I28" s="2"/>
      <c r="K28" s="2"/>
      <c r="L28" s="6"/>
      <c r="M28" s="6"/>
    </row>
    <row r="29" spans="2:16">
      <c r="E29" s="2"/>
      <c r="F29" s="2"/>
      <c r="G29" s="2"/>
      <c r="H29" s="2"/>
      <c r="I29" s="2"/>
      <c r="K29" s="2"/>
      <c r="L29" s="6"/>
      <c r="M29" s="6"/>
    </row>
    <row r="30" spans="2:16">
      <c r="E30" s="2"/>
      <c r="F30" s="2"/>
      <c r="G30" s="2"/>
      <c r="H30" s="2"/>
      <c r="I30" s="2"/>
      <c r="K30" s="35"/>
      <c r="L30" s="35"/>
      <c r="M30" s="35"/>
      <c r="O30" s="35"/>
    </row>
    <row r="31" spans="2:16">
      <c r="K31" s="1"/>
      <c r="L31" s="35"/>
      <c r="M31" s="35"/>
      <c r="O31" s="35"/>
    </row>
    <row r="32" spans="2:16">
      <c r="K32" s="1"/>
      <c r="L32" s="35"/>
      <c r="M32" s="35"/>
      <c r="O32" s="35"/>
    </row>
    <row r="33" spans="11:15">
      <c r="K33" s="1"/>
      <c r="L33" s="35"/>
      <c r="M33" s="35"/>
      <c r="O33" s="35"/>
    </row>
  </sheetData>
  <mergeCells count="4">
    <mergeCell ref="D4:F4"/>
    <mergeCell ref="G4:I4"/>
    <mergeCell ref="K4:M4"/>
    <mergeCell ref="B2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Cuadro1. Anual</vt:lpstr>
      <vt:lpstr>Cuadro2. Trimestral</vt:lpstr>
    </vt:vector>
  </TitlesOfParts>
  <Company>Banco Central de Chile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Pilar Pozo F.</dc:creator>
  <cp:lastModifiedBy>María Pilar Pozo F.</cp:lastModifiedBy>
  <dcterms:created xsi:type="dcterms:W3CDTF">2012-06-12T23:35:49Z</dcterms:created>
  <dcterms:modified xsi:type="dcterms:W3CDTF">2012-06-27T23:00:27Z</dcterms:modified>
</cp:coreProperties>
</file>