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SL\DA\2020\UCP Ger Ingeniería\90000157 CK LICITACION CAMARINES PISO 4 AGUSTINAS\1. BASES Y CONSULTAS\INFORMACION A PUBLICAR ARIBA Y WEB\"/>
    </mc:Choice>
  </mc:AlternateContent>
  <bookViews>
    <workbookView xWindow="-90" yWindow="18420" windowWidth="33105" windowHeight="9615" tabRatio="743" activeTab="3"/>
  </bookViews>
  <sheets>
    <sheet name="Camarín BANCO" sheetId="20" r:id="rId1"/>
    <sheet name="Camarín CASINO" sheetId="25" r:id="rId2"/>
    <sheet name="Baño ACC. UNIVERSAL" sheetId="22" r:id="rId3"/>
    <sheet name="Listado de Planos" sheetId="26" r:id="rId4"/>
  </sheets>
  <definedNames>
    <definedName name="_xlnm.Print_Area" localSheetId="2">'Baño ACC. UNIVERSAL'!$B$7:$G$107</definedName>
    <definedName name="_xlnm.Print_Area" localSheetId="0">'Camarín BANCO'!$B$7:$G$102</definedName>
    <definedName name="_xlnm.Print_Area" localSheetId="1">'Camarín CASINO'!$B$7:$G$101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26" l="1"/>
  <c r="C18" i="26"/>
  <c r="C17" i="26"/>
  <c r="C16" i="26"/>
  <c r="C11" i="26"/>
  <c r="C10" i="26"/>
  <c r="C9" i="26"/>
  <c r="C8" i="26"/>
  <c r="C7" i="26"/>
  <c r="C6" i="26"/>
  <c r="C5" i="26"/>
  <c r="K5" i="26"/>
  <c r="K19" i="26"/>
  <c r="C14" i="26"/>
  <c r="C13" i="26"/>
  <c r="G83" i="20" l="1"/>
  <c r="G75" i="20"/>
  <c r="G82" i="25"/>
  <c r="G74" i="25"/>
  <c r="G90" i="25" l="1"/>
  <c r="G91" i="20" l="1"/>
  <c r="G28" i="22" l="1"/>
  <c r="G27" i="22"/>
  <c r="G27" i="25"/>
  <c r="G26" i="20"/>
  <c r="G26" i="25"/>
  <c r="G25" i="20"/>
  <c r="G67" i="22"/>
  <c r="G31" i="22" l="1"/>
  <c r="G32" i="22"/>
  <c r="G33" i="22"/>
  <c r="G34" i="22"/>
  <c r="G30" i="25"/>
  <c r="G31" i="25"/>
  <c r="G32" i="25"/>
  <c r="G29" i="20"/>
  <c r="G30" i="20"/>
  <c r="G31" i="20"/>
  <c r="G16" i="20"/>
  <c r="G17" i="20"/>
  <c r="G18" i="20"/>
  <c r="G19" i="20"/>
  <c r="G20" i="20"/>
  <c r="G21" i="20"/>
  <c r="G22" i="20"/>
  <c r="G23" i="20"/>
  <c r="G24" i="20"/>
  <c r="G16" i="25"/>
  <c r="G17" i="25"/>
  <c r="G18" i="25"/>
  <c r="G19" i="25"/>
  <c r="G20" i="25"/>
  <c r="G21" i="25"/>
  <c r="G22" i="25"/>
  <c r="G23" i="25"/>
  <c r="G24" i="25"/>
  <c r="G25" i="25"/>
  <c r="G16" i="22"/>
  <c r="G17" i="22"/>
  <c r="G18" i="22"/>
  <c r="G19" i="22"/>
  <c r="G20" i="22"/>
  <c r="G21" i="22"/>
  <c r="G22" i="22"/>
  <c r="G23" i="22"/>
  <c r="G24" i="22"/>
  <c r="G25" i="22"/>
  <c r="G26" i="22"/>
  <c r="G45" i="22"/>
  <c r="G46" i="22"/>
  <c r="D29" i="20"/>
  <c r="G28" i="20"/>
  <c r="D30" i="25"/>
  <c r="G29" i="25"/>
  <c r="D31" i="22"/>
  <c r="G30" i="22"/>
  <c r="G15" i="22"/>
  <c r="G95" i="20"/>
  <c r="G12" i="22"/>
  <c r="G12" i="25"/>
  <c r="G12" i="20"/>
  <c r="G67" i="20" l="1"/>
  <c r="G66" i="20"/>
  <c r="G71" i="22"/>
  <c r="G94" i="20"/>
  <c r="G93" i="20"/>
  <c r="G93" i="25"/>
  <c r="G92" i="25"/>
  <c r="G98" i="22"/>
  <c r="G99" i="22"/>
  <c r="G53" i="22" l="1"/>
  <c r="G47" i="25"/>
  <c r="G49" i="25"/>
  <c r="G52" i="25"/>
  <c r="G88" i="25"/>
  <c r="G87" i="25"/>
  <c r="G85" i="25"/>
  <c r="G84" i="25"/>
  <c r="G81" i="25"/>
  <c r="G80" i="25"/>
  <c r="G79" i="25"/>
  <c r="G78" i="25"/>
  <c r="G77" i="25"/>
  <c r="G76" i="25"/>
  <c r="G73" i="25"/>
  <c r="G72" i="25"/>
  <c r="G71" i="25"/>
  <c r="G70" i="25"/>
  <c r="G69" i="25"/>
  <c r="G68" i="25"/>
  <c r="G66" i="25"/>
  <c r="G62" i="25"/>
  <c r="G61" i="25"/>
  <c r="G60" i="25"/>
  <c r="G59" i="25"/>
  <c r="G58" i="25"/>
  <c r="G57" i="25"/>
  <c r="G56" i="25"/>
  <c r="G48" i="25"/>
  <c r="G40" i="25"/>
  <c r="G39" i="25"/>
  <c r="G38" i="25"/>
  <c r="G37" i="25"/>
  <c r="G35" i="25"/>
  <c r="G34" i="25"/>
  <c r="G94" i="25"/>
  <c r="G11" i="25"/>
  <c r="G10" i="25"/>
  <c r="G78" i="20"/>
  <c r="G79" i="20"/>
  <c r="G80" i="20"/>
  <c r="G81" i="20"/>
  <c r="G82" i="20"/>
  <c r="G77" i="20"/>
  <c r="G55" i="25" l="1"/>
  <c r="G67" i="25"/>
  <c r="G65" i="25"/>
  <c r="G43" i="25"/>
  <c r="G50" i="25"/>
  <c r="G46" i="25"/>
  <c r="G15" i="25"/>
  <c r="G42" i="25" l="1"/>
  <c r="G45" i="25"/>
  <c r="G53" i="25"/>
  <c r="G92" i="22"/>
  <c r="G90" i="22"/>
  <c r="G89" i="22"/>
  <c r="G88" i="22"/>
  <c r="G87" i="22"/>
  <c r="G86" i="22"/>
  <c r="G85" i="22"/>
  <c r="G84" i="22"/>
  <c r="G83" i="22"/>
  <c r="G81" i="22"/>
  <c r="G80" i="22"/>
  <c r="G79" i="22"/>
  <c r="G78" i="22"/>
  <c r="G77" i="22"/>
  <c r="G76" i="22"/>
  <c r="G75" i="22"/>
  <c r="G74" i="22"/>
  <c r="G70" i="22"/>
  <c r="G69" i="22"/>
  <c r="G68" i="22"/>
  <c r="G66" i="22"/>
  <c r="G65" i="22"/>
  <c r="G64" i="22"/>
  <c r="G63" i="22"/>
  <c r="G62" i="22"/>
  <c r="G61" i="22"/>
  <c r="G55" i="22"/>
  <c r="G49" i="22"/>
  <c r="G44" i="22"/>
  <c r="G43" i="22"/>
  <c r="G42" i="22"/>
  <c r="G41" i="22"/>
  <c r="G40" i="22"/>
  <c r="G38" i="22"/>
  <c r="G37" i="22"/>
  <c r="G36" i="22"/>
  <c r="G100" i="22"/>
  <c r="G11" i="22"/>
  <c r="G10" i="22"/>
  <c r="G96" i="25" l="1"/>
  <c r="G97" i="25" s="1"/>
  <c r="G48" i="22"/>
  <c r="G93" i="22"/>
  <c r="G52" i="22"/>
  <c r="G54" i="22"/>
  <c r="G58" i="22"/>
  <c r="G56" i="22" l="1"/>
  <c r="G51" i="22"/>
  <c r="G98" i="25"/>
  <c r="G99" i="25" s="1"/>
  <c r="G100" i="25" s="1"/>
  <c r="G101" i="25" s="1"/>
  <c r="G59" i="22" l="1"/>
  <c r="G102" i="22" s="1"/>
  <c r="G103" i="22" l="1"/>
  <c r="G48" i="20"/>
  <c r="G89" i="20"/>
  <c r="G88" i="20"/>
  <c r="G86" i="20"/>
  <c r="G85" i="20"/>
  <c r="G74" i="20"/>
  <c r="G73" i="20"/>
  <c r="G72" i="20"/>
  <c r="G71" i="20"/>
  <c r="G70" i="20"/>
  <c r="G69" i="20"/>
  <c r="G68" i="20"/>
  <c r="G65" i="20"/>
  <c r="G64" i="20"/>
  <c r="G61" i="20"/>
  <c r="G60" i="20"/>
  <c r="G59" i="20"/>
  <c r="G58" i="20"/>
  <c r="G56" i="20"/>
  <c r="G52" i="20"/>
  <c r="G49" i="20"/>
  <c r="G47" i="20"/>
  <c r="G44" i="20"/>
  <c r="G42" i="20"/>
  <c r="G41" i="20"/>
  <c r="G39" i="20"/>
  <c r="G38" i="20"/>
  <c r="G37" i="20"/>
  <c r="G36" i="20"/>
  <c r="G34" i="20"/>
  <c r="G33" i="20"/>
  <c r="G15" i="20"/>
  <c r="G11" i="20"/>
  <c r="G10" i="20"/>
  <c r="G104" i="22" l="1"/>
  <c r="G105" i="22" s="1"/>
  <c r="G106" i="22" s="1"/>
  <c r="G107" i="22" s="1"/>
  <c r="G51" i="20"/>
  <c r="G46" i="20"/>
  <c r="G97" i="20" s="1"/>
  <c r="G55" i="20"/>
  <c r="G45" i="20"/>
  <c r="G54" i="20"/>
  <c r="G57" i="20"/>
  <c r="G98" i="20" l="1"/>
  <c r="G99" i="20" l="1"/>
  <c r="G100" i="20" s="1"/>
  <c r="G101" i="20" l="1"/>
  <c r="G102" i="20" s="1"/>
</calcChain>
</file>

<file path=xl/sharedStrings.xml><?xml version="1.0" encoding="utf-8"?>
<sst xmlns="http://schemas.openxmlformats.org/spreadsheetml/2006/main" count="845" uniqueCount="268">
  <si>
    <t>A</t>
  </si>
  <si>
    <t>B</t>
  </si>
  <si>
    <t>D</t>
  </si>
  <si>
    <t>Subtotal Costo Directo</t>
  </si>
  <si>
    <t>Gastos Generales</t>
  </si>
  <si>
    <t>Utilidades</t>
  </si>
  <si>
    <t>TOTAL NETO</t>
  </si>
  <si>
    <t>IVA</t>
  </si>
  <si>
    <t>TOTAL</t>
  </si>
  <si>
    <t>A.1</t>
  </si>
  <si>
    <t>A.2</t>
  </si>
  <si>
    <t>C</t>
  </si>
  <si>
    <t>OBRAS PRELIMINARES</t>
  </si>
  <si>
    <t xml:space="preserve">Instalación de Faenas </t>
  </si>
  <si>
    <t xml:space="preserve">Niveles y Trazados </t>
  </si>
  <si>
    <t>OBRAS CIVILES</t>
  </si>
  <si>
    <t>DEMOLICIONES Y RETIROS</t>
  </si>
  <si>
    <t>Retiro de escombros a botadero</t>
  </si>
  <si>
    <t>B.2</t>
  </si>
  <si>
    <t>ESPECIALIDADES</t>
  </si>
  <si>
    <t>ELECTRICIDAD</t>
  </si>
  <si>
    <t>B.3</t>
  </si>
  <si>
    <t>B.1</t>
  </si>
  <si>
    <t>B.4</t>
  </si>
  <si>
    <t>Tope de puerta</t>
  </si>
  <si>
    <t>B.5</t>
  </si>
  <si>
    <t>B.6</t>
  </si>
  <si>
    <t>B.7</t>
  </si>
  <si>
    <t>Pintura en muro</t>
  </si>
  <si>
    <t>m2</t>
  </si>
  <si>
    <t>C.1</t>
  </si>
  <si>
    <t>C.2</t>
  </si>
  <si>
    <t>C.3</t>
  </si>
  <si>
    <t>%</t>
  </si>
  <si>
    <t xml:space="preserve">Suministro e instalación de válvula en cañería vertical de agua 11/2" </t>
  </si>
  <si>
    <t>Suministro e instalación de válvula general de baños en cañería de alimentación de agua 1"</t>
  </si>
  <si>
    <t>Suministro e instalación de Sensores de encendido. Incluido parte proporcional de cable</t>
  </si>
  <si>
    <t>B.1.1</t>
  </si>
  <si>
    <t>B.1.2</t>
  </si>
  <si>
    <t>B.1.3</t>
  </si>
  <si>
    <t>B.1.4</t>
  </si>
  <si>
    <t>B.1.5</t>
  </si>
  <si>
    <t>B.1.6</t>
  </si>
  <si>
    <t>B.1.7</t>
  </si>
  <si>
    <t>B.1.8</t>
  </si>
  <si>
    <t>B.1.9</t>
  </si>
  <si>
    <t>B.2.1</t>
  </si>
  <si>
    <t>B.3.1</t>
  </si>
  <si>
    <t>B.5.1</t>
  </si>
  <si>
    <t>B.5.2</t>
  </si>
  <si>
    <t>B.6.1</t>
  </si>
  <si>
    <t>B.7.1</t>
  </si>
  <si>
    <t>C.1.2</t>
  </si>
  <si>
    <t>C.1.4</t>
  </si>
  <si>
    <t>C.2.1</t>
  </si>
  <si>
    <t>C.2.2</t>
  </si>
  <si>
    <t>C.2.3</t>
  </si>
  <si>
    <t>C.2.5</t>
  </si>
  <si>
    <t>C.2.6</t>
  </si>
  <si>
    <t>C.3.1</t>
  </si>
  <si>
    <t>Detalle</t>
  </si>
  <si>
    <t>Item</t>
  </si>
  <si>
    <t>C.3.2</t>
  </si>
  <si>
    <t>C.2.7</t>
  </si>
  <si>
    <t>C.1.1</t>
  </si>
  <si>
    <t>C.1.3</t>
  </si>
  <si>
    <t>C.2.4</t>
  </si>
  <si>
    <t>B.1.10</t>
  </si>
  <si>
    <t>C.2.8</t>
  </si>
  <si>
    <t>C.1.5</t>
  </si>
  <si>
    <t>B.1.11</t>
  </si>
  <si>
    <t>B.4.1</t>
  </si>
  <si>
    <t>B.4.2</t>
  </si>
  <si>
    <t>PUERTAS</t>
  </si>
  <si>
    <t>PINTURAS</t>
  </si>
  <si>
    <t>ARTEFACTOS SANITARIOS</t>
  </si>
  <si>
    <t>Gl</t>
  </si>
  <si>
    <t xml:space="preserve">Retiro de artefactos sanitarios </t>
  </si>
  <si>
    <t xml:space="preserve">Retiro de luminarias </t>
  </si>
  <si>
    <t>B.8</t>
  </si>
  <si>
    <t>B.8.1</t>
  </si>
  <si>
    <t>B.8.2</t>
  </si>
  <si>
    <t>B.1.12</t>
  </si>
  <si>
    <t>B.1.13</t>
  </si>
  <si>
    <t>Suministro y montaje de baliza sonora</t>
  </si>
  <si>
    <t>C.1.6</t>
  </si>
  <si>
    <t xml:space="preserve">Suministro e instalación de llave angular presión de agua de lavamanos </t>
  </si>
  <si>
    <t>CUADRO DE PRECIOS</t>
  </si>
  <si>
    <t>Unidad</t>
  </si>
  <si>
    <t>Cantidad</t>
  </si>
  <si>
    <t>Precio Unitario</t>
  </si>
  <si>
    <t>Total</t>
  </si>
  <si>
    <t>EDIFICIO AGUSTINAS PISO 4</t>
  </si>
  <si>
    <t xml:space="preserve">Retiro de receptaculo de duchas </t>
  </si>
  <si>
    <t>Ud.</t>
  </si>
  <si>
    <t xml:space="preserve">Bisagras </t>
  </si>
  <si>
    <t>B.7.2</t>
  </si>
  <si>
    <t>C.1.7</t>
  </si>
  <si>
    <t>Suministro e instalación de luminaria panel led 60x60. Incluido parte proporcional de cable</t>
  </si>
  <si>
    <t>Suministro e instalación de luminaria panel led 30x30. Incluido parte proporcional de cable</t>
  </si>
  <si>
    <t>Suministro e instalación de Interruptores. Bticino, línea matix Incluido parte proporcional de cable</t>
  </si>
  <si>
    <t>Instalacion de luz de emergencia</t>
  </si>
  <si>
    <t>Instalacion de rejillas de extracion de aire 300*200</t>
  </si>
  <si>
    <t>Instalacion de ducto de extracion de 300*200</t>
  </si>
  <si>
    <t xml:space="preserve">ITEMIZADO REMODELACIÓN CAMARÍN BANCO </t>
  </si>
  <si>
    <t xml:space="preserve">Retiro de accesorios </t>
  </si>
  <si>
    <t>m</t>
  </si>
  <si>
    <t>Retiro de espejo</t>
  </si>
  <si>
    <t>Demolición de tabiques</t>
  </si>
  <si>
    <t>Reparaciones de muros por retiro cerámica</t>
  </si>
  <si>
    <t>Retiro de puertas de cabinas</t>
  </si>
  <si>
    <t>Suministro e instalación fluxómetro de WC</t>
  </si>
  <si>
    <t>Suministro e instalación de válvula compuerta " para duchas de baños. ( Agua Fria y caliente)</t>
  </si>
  <si>
    <t>B.3.2</t>
  </si>
  <si>
    <t>Suministro e Instalación Porcelanato en Piso de baños de 60x60</t>
  </si>
  <si>
    <t>Suministro e Instalación Porcelanato en Muro de 30x60, h=2,1m</t>
  </si>
  <si>
    <t>PORCELANATOS</t>
  </si>
  <si>
    <t>Pintura en cielo y cenefas</t>
  </si>
  <si>
    <t>Reparaciones de cielo y cenefas</t>
  </si>
  <si>
    <t>B.6.2</t>
  </si>
  <si>
    <t>B.8.3</t>
  </si>
  <si>
    <t>Pintura asfáltica Impermeable Igol Denso</t>
  </si>
  <si>
    <t>C.1.8</t>
  </si>
  <si>
    <t>Suministro y montaje enchufe triple</t>
  </si>
  <si>
    <t>VENTILACIÓN</t>
  </si>
  <si>
    <t>D.1</t>
  </si>
  <si>
    <t>Espejo empotrado en muro baño (2,7m x 1m)</t>
  </si>
  <si>
    <t xml:space="preserve">Suministro e instalación de ventana termopanel </t>
  </si>
  <si>
    <t xml:space="preserve">Reparación de vano </t>
  </si>
  <si>
    <t xml:space="preserve">Ud. </t>
  </si>
  <si>
    <t>Suministro e instalacion de vanitorio cubierta en granito negro (1,24 x 0,6)mts.</t>
  </si>
  <si>
    <t>Suministro e instalación piletas de bronce</t>
  </si>
  <si>
    <t>Suministro e instalacion de vanitorio cubierta en granito negro (2,7 x 0,6)mts.</t>
  </si>
  <si>
    <t>B.4.3</t>
  </si>
  <si>
    <t>B.4.4</t>
  </si>
  <si>
    <t>B.6.3</t>
  </si>
  <si>
    <t>B.6.4</t>
  </si>
  <si>
    <t>B.6.5</t>
  </si>
  <si>
    <t>B.8.4</t>
  </si>
  <si>
    <t>B.8.5</t>
  </si>
  <si>
    <t>B.8.6</t>
  </si>
  <si>
    <t>B.8.7</t>
  </si>
  <si>
    <t>B.8.8</t>
  </si>
  <si>
    <t>C.1.9</t>
  </si>
  <si>
    <t>C.1.10</t>
  </si>
  <si>
    <t>C.1.11</t>
  </si>
  <si>
    <t>C.4</t>
  </si>
  <si>
    <t>C.4.1</t>
  </si>
  <si>
    <t>C.4.2</t>
  </si>
  <si>
    <t>B.2.2</t>
  </si>
  <si>
    <t>ITEMIZADO REMODELACIÓN BAÑO ACCESIBILIDAD UNIVERSAL</t>
  </si>
  <si>
    <t>Demolición de lavatorio</t>
  </si>
  <si>
    <t>Rampa i%:8 ingreso baño accesibilidad universal</t>
  </si>
  <si>
    <t>Brazo hidráulico</t>
  </si>
  <si>
    <t>Espejo empotrado en muro baño (1,7m x 1m)</t>
  </si>
  <si>
    <t>Suministro e instalacion de vanitorio cubierta en granito negro (1,9 x 0,6)mts.</t>
  </si>
  <si>
    <t>Espejo empotrado en muro baño (1,9m x 1m)</t>
  </si>
  <si>
    <t>Reparación de canto de losa por picado</t>
  </si>
  <si>
    <t>B.2.3</t>
  </si>
  <si>
    <t>ITEMIZADO REMODELACIÓN CAMARÍN CASINO</t>
  </si>
  <si>
    <t xml:space="preserve">Retiro cerámica muros </t>
  </si>
  <si>
    <t xml:space="preserve">Retiro cerámica pisos </t>
  </si>
  <si>
    <t xml:space="preserve">Puerta Cabina de Baño </t>
  </si>
  <si>
    <t>Reparación de puerta de acceso existente</t>
  </si>
  <si>
    <t>Cerradura y tirador puerta de acceso</t>
  </si>
  <si>
    <t>Cerradura cabinas de baños</t>
  </si>
  <si>
    <t>Suministro e instalación lavamanos</t>
  </si>
  <si>
    <t xml:space="preserve">Suministro e instalación de griferia lavamanos </t>
  </si>
  <si>
    <t>Suministro e instalación de receptáculo ducha</t>
  </si>
  <si>
    <t>Suministro e instalación WC</t>
  </si>
  <si>
    <t>Suministro e instalación de griferia y accesorios de ducha</t>
  </si>
  <si>
    <t xml:space="preserve">Divisiones de duchas </t>
  </si>
  <si>
    <t xml:space="preserve">Cielo americano para cubiculos de baños </t>
  </si>
  <si>
    <t xml:space="preserve">Molduras </t>
  </si>
  <si>
    <t>Suministro e instalación de membrana asfáltica</t>
  </si>
  <si>
    <t xml:space="preserve">Tuberia de descarga para nueva ubicación de los WC </t>
  </si>
  <si>
    <t xml:space="preserve">Tuberia de agua potable para nueva ubicación de los WC </t>
  </si>
  <si>
    <t>AGUA POTABLE Y ALCANTARILLADO</t>
  </si>
  <si>
    <t>Suministro e instalación de válvula compuerta para duchas de baños. ( Agua Fria y caliente)</t>
  </si>
  <si>
    <t>Suministro e instalación de pasamanos acero inoxidable, h:95cm</t>
  </si>
  <si>
    <t>Suministro e instalación de pasamanos acero inoxidable, h:70cm</t>
  </si>
  <si>
    <t>D.2</t>
  </si>
  <si>
    <t>Documentación As Built</t>
  </si>
  <si>
    <t>DOCUMENTACIÓN FINAL Y OTROS</t>
  </si>
  <si>
    <t>Aseo Permanente de Obra</t>
  </si>
  <si>
    <t>Retiro de ventana</t>
  </si>
  <si>
    <t>B.2.4</t>
  </si>
  <si>
    <t>Demolición de sobrelosa existente. e:17cm</t>
  </si>
  <si>
    <t>Puerta Baño Accesibilidad Universal 2,1 x 0,8m</t>
  </si>
  <si>
    <t xml:space="preserve">Tabiques yeso cartón </t>
  </si>
  <si>
    <t>Barra fijo baño accesibilidad universal</t>
  </si>
  <si>
    <t>Barra abatible baño accesibilidad universal</t>
  </si>
  <si>
    <t>Espejo empotrado en muro baño accesibilidad universal (0,7m x 1m)</t>
  </si>
  <si>
    <t>Tuberia de descarga para nueva ubicación de los lavamanos</t>
  </si>
  <si>
    <t>Tuberia de agua potable para nueva ubicación de los lavamanos</t>
  </si>
  <si>
    <t>Suministro, instalación y cableado control pulsador de emergencia</t>
  </si>
  <si>
    <t>VENTANA TERMOPANEL</t>
  </si>
  <si>
    <t>A.3</t>
  </si>
  <si>
    <t>GL</t>
  </si>
  <si>
    <t xml:space="preserve">Protección de Ascensores </t>
  </si>
  <si>
    <t>D.3</t>
  </si>
  <si>
    <t>B.6.6</t>
  </si>
  <si>
    <t>Aseo permanente de obra</t>
  </si>
  <si>
    <t xml:space="preserve">Retiro de ventanas </t>
  </si>
  <si>
    <t>Retiro de membrana asfáltica existente</t>
  </si>
  <si>
    <t>HORMIGÓN E IMPERMEABILIZACIÓN</t>
  </si>
  <si>
    <t>Igol primer</t>
  </si>
  <si>
    <t>Reparación y nivelación losa</t>
  </si>
  <si>
    <t>B.2.5</t>
  </si>
  <si>
    <t>QUINCALLERIA Y ACCESORIOS</t>
  </si>
  <si>
    <t>B.3.3</t>
  </si>
  <si>
    <t>B.4.5</t>
  </si>
  <si>
    <t>B.4.6</t>
  </si>
  <si>
    <t>B.4.7</t>
  </si>
  <si>
    <t>TABIQUES Y CIELOS</t>
  </si>
  <si>
    <t>B.8.9</t>
  </si>
  <si>
    <t>B.8.10</t>
  </si>
  <si>
    <t>Suministro e instalación WC accesibilidad universal</t>
  </si>
  <si>
    <t>Suministro e instalación lavamano accesibilidad universal</t>
  </si>
  <si>
    <t>B.8.11</t>
  </si>
  <si>
    <t>Picado de losa</t>
  </si>
  <si>
    <t>Picado de muro</t>
  </si>
  <si>
    <t>B.1.14</t>
  </si>
  <si>
    <t>C.5</t>
  </si>
  <si>
    <t>EQUIPO CALENTADOR DE AGUA</t>
  </si>
  <si>
    <t>C.5.1</t>
  </si>
  <si>
    <t>Termo eléctrico</t>
  </si>
  <si>
    <t>Tuberia de descarga para nueva ubicación de las duchas</t>
  </si>
  <si>
    <t xml:space="preserve">Tuberia de agua potable para nueva ubicación de las duchas </t>
  </si>
  <si>
    <t>Suministro e instalación de termo eléctrico</t>
  </si>
  <si>
    <t xml:space="preserve">Instalación eléctrica termo </t>
  </si>
  <si>
    <t>C.1.12</t>
  </si>
  <si>
    <t>Tuberías de conexión agua potable termo eléctrico</t>
  </si>
  <si>
    <t>LISTADO DE PLANOS</t>
  </si>
  <si>
    <t>SIGLA</t>
  </si>
  <si>
    <t>SERIE</t>
  </si>
  <si>
    <t>CÓDIGO</t>
  </si>
  <si>
    <t>NOMBRE</t>
  </si>
  <si>
    <t>ESCALA</t>
  </si>
  <si>
    <t>FECHA</t>
  </si>
  <si>
    <t>ARQUITECTURA</t>
  </si>
  <si>
    <t>PR_ARQ_</t>
  </si>
  <si>
    <t>A0</t>
  </si>
  <si>
    <t>ELEC_</t>
  </si>
  <si>
    <t>REMODELACIÓN CAMARINES Y BAÑO AGUSTINAS PISO 4 BANCO CENTRAL DE CHILE</t>
  </si>
  <si>
    <t>FORMATO</t>
  </si>
  <si>
    <t>PDF</t>
  </si>
  <si>
    <t>PLANTA DE RECORTE CAMARINES PAREADOS</t>
  </si>
  <si>
    <t>PDF/DWG</t>
  </si>
  <si>
    <t>PLANTA CAMARIN BANCO</t>
  </si>
  <si>
    <t>PLANTA CAMARIN CASINO</t>
  </si>
  <si>
    <t>DETALLE CAMARINES PAREADOS</t>
  </si>
  <si>
    <t>PLANTA BAÑO ACCESIBILIDAD UNIVERSAL</t>
  </si>
  <si>
    <t>DETALLE BAÑO ACCESIBILIDAD UNIVERSAL</t>
  </si>
  <si>
    <t>ELÉCTRICO</t>
  </si>
  <si>
    <t>ELEC</t>
  </si>
  <si>
    <t>ALUMBRADO EXISTENTE CAMARINES</t>
  </si>
  <si>
    <t>ALUMBRADO EXISTENTE BAÑO ACCESIBILIDAD UNIVERSAL</t>
  </si>
  <si>
    <t>SANITARIOS</t>
  </si>
  <si>
    <t>AL</t>
  </si>
  <si>
    <t>AP</t>
  </si>
  <si>
    <t>ALCANTARILLADO CAMARINES</t>
  </si>
  <si>
    <t>ALCANTARILLADO BAÑO ACCESIBILIDAD UNIVERSAL</t>
  </si>
  <si>
    <t>AGUA POTABLE CAMARINES</t>
  </si>
  <si>
    <t>AGUA POTABLE BAÑO ACCESIBILIDAD UNIVERSAL</t>
  </si>
  <si>
    <t>SE</t>
  </si>
  <si>
    <t>AL -AP</t>
  </si>
  <si>
    <t>EMPLAZAMIENTO BAÑOS AGUSTINAS PISO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</si>
</sst>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#,##0.0"/>
    <numFmt numFmtId="169" formatCode="_-[$€-2]\ * #,##0.00_-;\-[$€-2]\ * #,##0.00_-;_-[$€-2]\ * &quot;-&quot;??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Times New Roman"/>
      <family val="1"/>
    </font>
    <font>
      <sz val="8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6">
    <xf numFmtId="0" fontId="0" fillId="0" borderId="0"/>
    <xf numFmtId="166" fontId="4" fillId="0" borderId="0" applyFont="0" applyFill="0" applyBorder="0" applyAlignment="0" applyProtection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169" fontId="4" fillId="0" borderId="0" applyFont="0" applyFill="0" applyBorder="0" applyAlignment="0" applyProtection="0"/>
    <xf numFmtId="0" fontId="13" fillId="3" borderId="0" applyNumberFormat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4" fillId="22" borderId="0" applyNumberFormat="0" applyBorder="0" applyAlignment="0" applyProtection="0"/>
    <xf numFmtId="0" fontId="4" fillId="23" borderId="4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3" fillId="0" borderId="0"/>
    <xf numFmtId="165" fontId="22" fillId="0" borderId="0" applyFont="0" applyFill="0" applyBorder="0" applyAlignment="0" applyProtection="0"/>
    <xf numFmtId="0" fontId="2" fillId="0" borderId="0"/>
    <xf numFmtId="0" fontId="1" fillId="0" borderId="0"/>
    <xf numFmtId="42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215">
    <xf numFmtId="0" fontId="0" fillId="0" borderId="0" xfId="0"/>
    <xf numFmtId="0" fontId="23" fillId="0" borderId="0" xfId="0" applyFont="1" applyFill="1" applyBorder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4" fontId="23" fillId="0" borderId="0" xfId="0" applyNumberFormat="1" applyFont="1" applyFill="1" applyBorder="1"/>
    <xf numFmtId="0" fontId="23" fillId="0" borderId="0" xfId="0" quotePrefix="1" applyFont="1" applyFill="1" applyBorder="1"/>
    <xf numFmtId="164" fontId="25" fillId="0" borderId="10" xfId="0" applyNumberFormat="1" applyFont="1" applyFill="1" applyBorder="1" applyAlignment="1">
      <alignment horizontal="left" vertical="center"/>
    </xf>
    <xf numFmtId="42" fontId="25" fillId="0" borderId="10" xfId="0" applyNumberFormat="1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/>
    </xf>
    <xf numFmtId="164" fontId="25" fillId="0" borderId="10" xfId="51" applyNumberFormat="1" applyFont="1" applyFill="1" applyBorder="1" applyAlignment="1">
      <alignment vertical="center"/>
    </xf>
    <xf numFmtId="164" fontId="25" fillId="0" borderId="10" xfId="0" applyNumberFormat="1" applyFont="1" applyFill="1" applyBorder="1" applyAlignment="1">
      <alignment horizontal="left"/>
    </xf>
    <xf numFmtId="0" fontId="25" fillId="0" borderId="14" xfId="0" applyNumberFormat="1" applyFont="1" applyFill="1" applyBorder="1" applyAlignment="1">
      <alignment horizontal="left" vertical="center"/>
    </xf>
    <xf numFmtId="164" fontId="25" fillId="0" borderId="15" xfId="0" applyNumberFormat="1" applyFont="1" applyFill="1" applyBorder="1" applyAlignment="1">
      <alignment horizontal="left" vertical="center"/>
    </xf>
    <xf numFmtId="0" fontId="25" fillId="0" borderId="14" xfId="0" applyFont="1" applyFill="1" applyBorder="1" applyAlignment="1">
      <alignment horizontal="left" vertical="center" wrapText="1"/>
    </xf>
    <xf numFmtId="0" fontId="25" fillId="0" borderId="14" xfId="0" applyFont="1" applyFill="1" applyBorder="1"/>
    <xf numFmtId="0" fontId="25" fillId="0" borderId="16" xfId="0" applyFont="1" applyFill="1" applyBorder="1"/>
    <xf numFmtId="164" fontId="25" fillId="0" borderId="17" xfId="51" applyNumberFormat="1" applyFont="1" applyFill="1" applyBorder="1" applyAlignment="1">
      <alignment vertical="center"/>
    </xf>
    <xf numFmtId="10" fontId="25" fillId="0" borderId="10" xfId="0" applyNumberFormat="1" applyFont="1" applyFill="1" applyBorder="1" applyAlignment="1">
      <alignment wrapText="1"/>
    </xf>
    <xf numFmtId="0" fontId="26" fillId="0" borderId="0" xfId="0" applyFont="1" applyFill="1"/>
    <xf numFmtId="0" fontId="26" fillId="0" borderId="0" xfId="0" applyFont="1" applyFill="1" applyBorder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5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1" fontId="26" fillId="0" borderId="0" xfId="0" applyNumberFormat="1" applyFont="1" applyFill="1" applyAlignment="1">
      <alignment horizontal="center" vertical="center"/>
    </xf>
    <xf numFmtId="1" fontId="23" fillId="0" borderId="0" xfId="0" applyNumberFormat="1" applyFont="1" applyFill="1" applyAlignment="1">
      <alignment horizontal="center" vertical="center"/>
    </xf>
    <xf numFmtId="1" fontId="25" fillId="0" borderId="10" xfId="1" applyNumberFormat="1" applyFont="1" applyFill="1" applyBorder="1" applyAlignment="1">
      <alignment horizontal="center" vertical="center"/>
    </xf>
    <xf numFmtId="1" fontId="24" fillId="0" borderId="10" xfId="0" applyNumberFormat="1" applyFont="1" applyFill="1" applyBorder="1" applyAlignment="1">
      <alignment horizontal="center" vertical="center"/>
    </xf>
    <xf numFmtId="164" fontId="24" fillId="0" borderId="15" xfId="51" applyNumberFormat="1" applyFont="1" applyFill="1" applyBorder="1" applyAlignment="1">
      <alignment vertical="center"/>
    </xf>
    <xf numFmtId="1" fontId="24" fillId="0" borderId="17" xfId="0" applyNumberFormat="1" applyFont="1" applyFill="1" applyBorder="1" applyAlignment="1">
      <alignment horizontal="center" vertical="center"/>
    </xf>
    <xf numFmtId="0" fontId="25" fillId="0" borderId="19" xfId="0" applyNumberFormat="1" applyFont="1" applyFill="1" applyBorder="1" applyAlignment="1">
      <alignment horizontal="left" vertical="center"/>
    </xf>
    <xf numFmtId="0" fontId="25" fillId="0" borderId="20" xfId="0" applyFont="1" applyBorder="1" applyAlignment="1">
      <alignment horizontal="center" vertical="center"/>
    </xf>
    <xf numFmtId="1" fontId="25" fillId="0" borderId="20" xfId="1" applyNumberFormat="1" applyFont="1" applyFill="1" applyBorder="1" applyAlignment="1">
      <alignment horizontal="center" vertical="center"/>
    </xf>
    <xf numFmtId="164" fontId="27" fillId="0" borderId="20" xfId="0" applyNumberFormat="1" applyFont="1" applyBorder="1" applyAlignment="1">
      <alignment vertical="center"/>
    </xf>
    <xf numFmtId="164" fontId="25" fillId="0" borderId="21" xfId="0" applyNumberFormat="1" applyFont="1" applyFill="1" applyBorder="1" applyAlignment="1">
      <alignment horizontal="left" vertical="center"/>
    </xf>
    <xf numFmtId="0" fontId="25" fillId="0" borderId="11" xfId="0" applyFont="1" applyFill="1" applyBorder="1"/>
    <xf numFmtId="1" fontId="24" fillId="0" borderId="12" xfId="0" applyNumberFormat="1" applyFont="1" applyFill="1" applyBorder="1" applyAlignment="1">
      <alignment horizontal="center" vertical="center"/>
    </xf>
    <xf numFmtId="164" fontId="25" fillId="0" borderId="12" xfId="51" applyNumberFormat="1" applyFont="1" applyFill="1" applyBorder="1" applyAlignment="1">
      <alignment vertical="center"/>
    </xf>
    <xf numFmtId="164" fontId="24" fillId="0" borderId="13" xfId="51" applyNumberFormat="1" applyFont="1" applyFill="1" applyBorder="1" applyAlignment="1">
      <alignment vertical="center"/>
    </xf>
    <xf numFmtId="164" fontId="25" fillId="0" borderId="15" xfId="51" applyNumberFormat="1" applyFont="1" applyFill="1" applyBorder="1" applyAlignment="1">
      <alignment vertical="center"/>
    </xf>
    <xf numFmtId="164" fontId="29" fillId="0" borderId="18" xfId="51" applyNumberFormat="1" applyFont="1" applyFill="1" applyBorder="1" applyAlignment="1">
      <alignment vertical="center"/>
    </xf>
    <xf numFmtId="164" fontId="31" fillId="0" borderId="10" xfId="51" applyNumberFormat="1" applyFont="1" applyFill="1" applyBorder="1" applyAlignment="1">
      <alignment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14" xfId="0" applyNumberFormat="1" applyFont="1" applyFill="1" applyBorder="1" applyAlignment="1">
      <alignment horizontal="left" vertical="center"/>
    </xf>
    <xf numFmtId="0" fontId="31" fillId="0" borderId="10" xfId="0" applyFont="1" applyFill="1" applyBorder="1" applyAlignment="1">
      <alignment horizontal="left" vertical="center" wrapText="1"/>
    </xf>
    <xf numFmtId="1" fontId="31" fillId="0" borderId="10" xfId="1" applyNumberFormat="1" applyFont="1" applyFill="1" applyBorder="1" applyAlignment="1">
      <alignment horizontal="center" vertical="center"/>
    </xf>
    <xf numFmtId="164" fontId="31" fillId="0" borderId="10" xfId="0" applyNumberFormat="1" applyFont="1" applyFill="1" applyBorder="1" applyAlignment="1">
      <alignment horizontal="left" vertical="center"/>
    </xf>
    <xf numFmtId="164" fontId="31" fillId="0" borderId="15" xfId="0" applyNumberFormat="1" applyFont="1" applyFill="1" applyBorder="1" applyAlignment="1">
      <alignment horizontal="left" vertical="center"/>
    </xf>
    <xf numFmtId="0" fontId="31" fillId="0" borderId="10" xfId="0" applyFont="1" applyFill="1" applyBorder="1" applyAlignment="1">
      <alignment horizontal="left" wrapText="1"/>
    </xf>
    <xf numFmtId="0" fontId="31" fillId="0" borderId="10" xfId="0" applyFont="1" applyFill="1" applyBorder="1" applyAlignment="1">
      <alignment horizontal="center"/>
    </xf>
    <xf numFmtId="164" fontId="31" fillId="0" borderId="10" xfId="0" applyNumberFormat="1" applyFont="1" applyBorder="1" applyAlignment="1">
      <alignment vertical="center"/>
    </xf>
    <xf numFmtId="0" fontId="31" fillId="0" borderId="10" xfId="0" applyFont="1" applyFill="1" applyBorder="1" applyAlignment="1">
      <alignment horizontal="center" vertical="center" wrapText="1"/>
    </xf>
    <xf numFmtId="42" fontId="31" fillId="0" borderId="10" xfId="0" applyNumberFormat="1" applyFont="1" applyFill="1" applyBorder="1" applyAlignment="1">
      <alignment horizontal="left" vertical="center" wrapText="1"/>
    </xf>
    <xf numFmtId="0" fontId="31" fillId="0" borderId="19" xfId="0" applyNumberFormat="1" applyFont="1" applyFill="1" applyBorder="1" applyAlignment="1">
      <alignment horizontal="left" vertical="center"/>
    </xf>
    <xf numFmtId="0" fontId="31" fillId="0" borderId="20" xfId="0" applyFont="1" applyFill="1" applyBorder="1" applyAlignment="1">
      <alignment vertical="center" wrapText="1"/>
    </xf>
    <xf numFmtId="0" fontId="31" fillId="0" borderId="20" xfId="0" applyFont="1" applyBorder="1" applyAlignment="1">
      <alignment horizontal="center" vertical="center"/>
    </xf>
    <xf numFmtId="1" fontId="31" fillId="0" borderId="20" xfId="1" applyNumberFormat="1" applyFont="1" applyFill="1" applyBorder="1" applyAlignment="1">
      <alignment horizontal="center" vertical="center"/>
    </xf>
    <xf numFmtId="164" fontId="31" fillId="0" borderId="20" xfId="0" applyNumberFormat="1" applyFont="1" applyBorder="1" applyAlignment="1">
      <alignment vertical="center"/>
    </xf>
    <xf numFmtId="164" fontId="31" fillId="0" borderId="21" xfId="0" applyNumberFormat="1" applyFont="1" applyFill="1" applyBorder="1" applyAlignment="1">
      <alignment horizontal="left" vertical="center"/>
    </xf>
    <xf numFmtId="0" fontId="31" fillId="0" borderId="11" xfId="0" applyFont="1" applyFill="1" applyBorder="1"/>
    <xf numFmtId="1" fontId="29" fillId="0" borderId="12" xfId="0" applyNumberFormat="1" applyFont="1" applyFill="1" applyBorder="1" applyAlignment="1">
      <alignment horizontal="center" vertical="center"/>
    </xf>
    <xf numFmtId="164" fontId="31" fillId="0" borderId="12" xfId="51" applyNumberFormat="1" applyFont="1" applyFill="1" applyBorder="1" applyAlignment="1">
      <alignment vertical="center"/>
    </xf>
    <xf numFmtId="164" fontId="29" fillId="0" borderId="13" xfId="51" applyNumberFormat="1" applyFont="1" applyFill="1" applyBorder="1" applyAlignment="1">
      <alignment vertical="center"/>
    </xf>
    <xf numFmtId="0" fontId="31" fillId="0" borderId="14" xfId="0" applyFont="1" applyFill="1" applyBorder="1"/>
    <xf numFmtId="1" fontId="29" fillId="0" borderId="10" xfId="0" applyNumberFormat="1" applyFont="1" applyFill="1" applyBorder="1" applyAlignment="1">
      <alignment horizontal="center" vertical="center"/>
    </xf>
    <xf numFmtId="10" fontId="31" fillId="0" borderId="10" xfId="0" applyNumberFormat="1" applyFont="1" applyFill="1" applyBorder="1" applyAlignment="1">
      <alignment wrapText="1"/>
    </xf>
    <xf numFmtId="164" fontId="31" fillId="0" borderId="15" xfId="51" applyNumberFormat="1" applyFont="1" applyFill="1" applyBorder="1" applyAlignment="1">
      <alignment vertical="center"/>
    </xf>
    <xf numFmtId="164" fontId="29" fillId="0" borderId="15" xfId="51" applyNumberFormat="1" applyFont="1" applyFill="1" applyBorder="1" applyAlignment="1">
      <alignment vertical="center"/>
    </xf>
    <xf numFmtId="0" fontId="31" fillId="0" borderId="16" xfId="0" applyFont="1" applyFill="1" applyBorder="1"/>
    <xf numFmtId="1" fontId="29" fillId="0" borderId="17" xfId="0" applyNumberFormat="1" applyFont="1" applyFill="1" applyBorder="1" applyAlignment="1">
      <alignment horizontal="center" vertical="center"/>
    </xf>
    <xf numFmtId="164" fontId="31" fillId="0" borderId="17" xfId="51" applyNumberFormat="1" applyFont="1" applyFill="1" applyBorder="1" applyAlignment="1">
      <alignment vertical="center"/>
    </xf>
    <xf numFmtId="0" fontId="29" fillId="25" borderId="10" xfId="0" applyNumberFormat="1" applyFont="1" applyFill="1" applyBorder="1" applyAlignment="1">
      <alignment horizontal="left" vertical="center"/>
    </xf>
    <xf numFmtId="0" fontId="26" fillId="0" borderId="0" xfId="2" applyFont="1"/>
    <xf numFmtId="0" fontId="26" fillId="0" borderId="0" xfId="2" applyFont="1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23" fillId="0" borderId="0" xfId="2" applyFont="1"/>
    <xf numFmtId="0" fontId="26" fillId="0" borderId="0" xfId="2" applyFont="1" applyAlignment="1">
      <alignment horizontal="left"/>
    </xf>
    <xf numFmtId="1" fontId="23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center"/>
    </xf>
    <xf numFmtId="0" fontId="24" fillId="25" borderId="14" xfId="2" applyFont="1" applyFill="1" applyBorder="1" applyAlignment="1">
      <alignment horizontal="center"/>
    </xf>
    <xf numFmtId="0" fontId="24" fillId="25" borderId="10" xfId="2" applyFont="1" applyFill="1" applyBorder="1" applyAlignment="1">
      <alignment horizontal="center" vertical="center"/>
    </xf>
    <xf numFmtId="1" fontId="24" fillId="25" borderId="10" xfId="2" applyNumberFormat="1" applyFont="1" applyFill="1" applyBorder="1" applyAlignment="1">
      <alignment horizontal="center" vertical="center"/>
    </xf>
    <xf numFmtId="0" fontId="24" fillId="25" borderId="15" xfId="2" applyFont="1" applyFill="1" applyBorder="1" applyAlignment="1">
      <alignment horizontal="center" vertical="center" wrapText="1"/>
    </xf>
    <xf numFmtId="0" fontId="25" fillId="0" borderId="10" xfId="2" applyFont="1" applyBorder="1" applyAlignment="1">
      <alignment horizontal="center" vertical="center"/>
    </xf>
    <xf numFmtId="0" fontId="27" fillId="0" borderId="0" xfId="2" applyFont="1"/>
    <xf numFmtId="0" fontId="24" fillId="24" borderId="14" xfId="2" applyFont="1" applyFill="1" applyBorder="1" applyAlignment="1">
      <alignment horizontal="left" vertical="center" wrapText="1"/>
    </xf>
    <xf numFmtId="0" fontId="24" fillId="24" borderId="10" xfId="2" applyFont="1" applyFill="1" applyBorder="1" applyAlignment="1">
      <alignment horizontal="left" vertical="center" wrapText="1"/>
    </xf>
    <xf numFmtId="0" fontId="24" fillId="24" borderId="10" xfId="2" applyFont="1" applyFill="1" applyBorder="1" applyAlignment="1">
      <alignment horizontal="center" vertical="center" wrapText="1"/>
    </xf>
    <xf numFmtId="164" fontId="25" fillId="24" borderId="15" xfId="2" applyNumberFormat="1" applyFont="1" applyFill="1" applyBorder="1" applyAlignment="1">
      <alignment horizontal="left" vertical="center"/>
    </xf>
    <xf numFmtId="0" fontId="25" fillId="0" borderId="14" xfId="2" applyFont="1" applyBorder="1" applyAlignment="1">
      <alignment horizontal="left" vertical="center"/>
    </xf>
    <xf numFmtId="164" fontId="25" fillId="0" borderId="10" xfId="2" applyNumberFormat="1" applyFont="1" applyBorder="1" applyAlignment="1">
      <alignment horizontal="left" vertical="center"/>
    </xf>
    <xf numFmtId="164" fontId="25" fillId="0" borderId="15" xfId="2" applyNumberFormat="1" applyFont="1" applyBorder="1" applyAlignment="1">
      <alignment horizontal="left" vertical="center"/>
    </xf>
    <xf numFmtId="0" fontId="24" fillId="25" borderId="14" xfId="2" applyFont="1" applyFill="1" applyBorder="1" applyAlignment="1">
      <alignment horizontal="left" vertical="center" wrapText="1"/>
    </xf>
    <xf numFmtId="0" fontId="25" fillId="25" borderId="10" xfId="2" applyFont="1" applyFill="1" applyBorder="1" applyAlignment="1">
      <alignment horizontal="center" vertical="center" wrapText="1"/>
    </xf>
    <xf numFmtId="0" fontId="25" fillId="25" borderId="10" xfId="2" applyFont="1" applyFill="1" applyBorder="1" applyAlignment="1">
      <alignment horizontal="left" vertical="center" wrapText="1"/>
    </xf>
    <xf numFmtId="164" fontId="25" fillId="25" borderId="15" xfId="2" applyNumberFormat="1" applyFont="1" applyFill="1" applyBorder="1" applyAlignment="1">
      <alignment horizontal="left" vertical="center"/>
    </xf>
    <xf numFmtId="0" fontId="25" fillId="0" borderId="10" xfId="2" applyFont="1" applyBorder="1" applyAlignment="1">
      <alignment horizontal="center"/>
    </xf>
    <xf numFmtId="164" fontId="25" fillId="0" borderId="10" xfId="2" applyNumberFormat="1" applyFont="1" applyBorder="1" applyAlignment="1">
      <alignment horizontal="left"/>
    </xf>
    <xf numFmtId="0" fontId="24" fillId="25" borderId="14" xfId="2" applyFont="1" applyFill="1" applyBorder="1" applyAlignment="1">
      <alignment horizontal="left" vertical="center"/>
    </xf>
    <xf numFmtId="164" fontId="24" fillId="25" borderId="10" xfId="2" applyNumberFormat="1" applyFont="1" applyFill="1" applyBorder="1" applyAlignment="1">
      <alignment horizontal="left" vertical="center"/>
    </xf>
    <xf numFmtId="0" fontId="25" fillId="25" borderId="10" xfId="2" applyFont="1" applyFill="1" applyBorder="1" applyAlignment="1">
      <alignment horizontal="center" vertical="center"/>
    </xf>
    <xf numFmtId="0" fontId="24" fillId="25" borderId="10" xfId="2" applyFont="1" applyFill="1" applyBorder="1" applyAlignment="1">
      <alignment horizontal="center" vertical="center" wrapText="1"/>
    </xf>
    <xf numFmtId="0" fontId="24" fillId="25" borderId="15" xfId="2" applyFont="1" applyFill="1" applyBorder="1" applyAlignment="1">
      <alignment horizontal="left" vertical="center" wrapText="1"/>
    </xf>
    <xf numFmtId="0" fontId="25" fillId="0" borderId="14" xfId="2" applyFont="1" applyBorder="1" applyAlignment="1">
      <alignment horizontal="left" vertical="center" wrapText="1"/>
    </xf>
    <xf numFmtId="164" fontId="25" fillId="0" borderId="10" xfId="2" applyNumberFormat="1" applyFont="1" applyBorder="1" applyAlignment="1">
      <alignment vertical="center"/>
    </xf>
    <xf numFmtId="0" fontId="25" fillId="0" borderId="10" xfId="2" applyFont="1" applyBorder="1" applyAlignment="1">
      <alignment horizontal="center" vertical="center" wrapText="1"/>
    </xf>
    <xf numFmtId="42" fontId="25" fillId="0" borderId="10" xfId="2" applyNumberFormat="1" applyFont="1" applyBorder="1" applyAlignment="1">
      <alignment horizontal="left" vertical="center" wrapText="1"/>
    </xf>
    <xf numFmtId="0" fontId="25" fillId="0" borderId="19" xfId="2" applyFont="1" applyBorder="1" applyAlignment="1">
      <alignment horizontal="left" vertical="center"/>
    </xf>
    <xf numFmtId="0" fontId="25" fillId="0" borderId="20" xfId="2" applyFont="1" applyBorder="1" applyAlignment="1">
      <alignment horizontal="center" vertical="center"/>
    </xf>
    <xf numFmtId="164" fontId="27" fillId="0" borderId="20" xfId="2" applyNumberFormat="1" applyFont="1" applyBorder="1" applyAlignment="1">
      <alignment vertical="center"/>
    </xf>
    <xf numFmtId="164" fontId="25" fillId="0" borderId="21" xfId="2" applyNumberFormat="1" applyFont="1" applyBorder="1" applyAlignment="1">
      <alignment horizontal="left" vertical="center"/>
    </xf>
    <xf numFmtId="0" fontId="25" fillId="0" borderId="11" xfId="2" applyFont="1" applyBorder="1"/>
    <xf numFmtId="1" fontId="24" fillId="0" borderId="12" xfId="2" applyNumberFormat="1" applyFont="1" applyBorder="1" applyAlignment="1">
      <alignment horizontal="center" vertical="center"/>
    </xf>
    <xf numFmtId="164" fontId="25" fillId="0" borderId="12" xfId="55" applyNumberFormat="1" applyFont="1" applyFill="1" applyBorder="1" applyAlignment="1">
      <alignment vertical="center"/>
    </xf>
    <xf numFmtId="164" fontId="24" fillId="0" borderId="13" xfId="55" applyNumberFormat="1" applyFont="1" applyFill="1" applyBorder="1" applyAlignment="1">
      <alignment vertical="center"/>
    </xf>
    <xf numFmtId="0" fontId="25" fillId="0" borderId="14" xfId="2" applyFont="1" applyBorder="1"/>
    <xf numFmtId="1" fontId="24" fillId="0" borderId="10" xfId="2" applyNumberFormat="1" applyFont="1" applyBorder="1" applyAlignment="1">
      <alignment horizontal="center" vertical="center"/>
    </xf>
    <xf numFmtId="10" fontId="25" fillId="0" borderId="10" xfId="2" applyNumberFormat="1" applyFont="1" applyBorder="1" applyAlignment="1">
      <alignment wrapText="1"/>
    </xf>
    <xf numFmtId="164" fontId="25" fillId="0" borderId="15" xfId="55" applyNumberFormat="1" applyFont="1" applyFill="1" applyBorder="1" applyAlignment="1">
      <alignment vertical="center"/>
    </xf>
    <xf numFmtId="164" fontId="25" fillId="0" borderId="10" xfId="55" applyNumberFormat="1" applyFont="1" applyFill="1" applyBorder="1" applyAlignment="1">
      <alignment vertical="center"/>
    </xf>
    <xf numFmtId="164" fontId="24" fillId="0" borderId="15" xfId="55" applyNumberFormat="1" applyFont="1" applyFill="1" applyBorder="1" applyAlignment="1">
      <alignment vertical="center"/>
    </xf>
    <xf numFmtId="0" fontId="25" fillId="0" borderId="16" xfId="2" applyFont="1" applyBorder="1"/>
    <xf numFmtId="1" fontId="24" fillId="0" borderId="17" xfId="2" applyNumberFormat="1" applyFont="1" applyBorder="1" applyAlignment="1">
      <alignment horizontal="center" vertical="center"/>
    </xf>
    <xf numFmtId="164" fontId="25" fillId="0" borderId="17" xfId="55" applyNumberFormat="1" applyFont="1" applyFill="1" applyBorder="1" applyAlignment="1">
      <alignment vertical="center"/>
    </xf>
    <xf numFmtId="164" fontId="29" fillId="0" borderId="18" xfId="55" applyNumberFormat="1" applyFont="1" applyFill="1" applyBorder="1" applyAlignment="1">
      <alignment vertical="center"/>
    </xf>
    <xf numFmtId="0" fontId="24" fillId="27" borderId="14" xfId="0" applyFont="1" applyFill="1" applyBorder="1" applyAlignment="1">
      <alignment horizontal="center"/>
    </xf>
    <xf numFmtId="0" fontId="24" fillId="27" borderId="10" xfId="0" applyFont="1" applyFill="1" applyBorder="1" applyAlignment="1">
      <alignment horizontal="center" vertical="center"/>
    </xf>
    <xf numFmtId="1" fontId="24" fillId="27" borderId="10" xfId="0" applyNumberFormat="1" applyFont="1" applyFill="1" applyBorder="1" applyAlignment="1">
      <alignment horizontal="center" vertical="center"/>
    </xf>
    <xf numFmtId="0" fontId="24" fillId="27" borderId="15" xfId="0" applyFont="1" applyFill="1" applyBorder="1" applyAlignment="1">
      <alignment horizontal="center" vertical="center" wrapText="1"/>
    </xf>
    <xf numFmtId="0" fontId="24" fillId="25" borderId="14" xfId="0" applyNumberFormat="1" applyFont="1" applyFill="1" applyBorder="1" applyAlignment="1">
      <alignment horizontal="left" vertical="center" wrapText="1"/>
    </xf>
    <xf numFmtId="0" fontId="24" fillId="25" borderId="10" xfId="0" applyNumberFormat="1" applyFont="1" applyFill="1" applyBorder="1" applyAlignment="1">
      <alignment horizontal="left" vertical="center" wrapText="1"/>
    </xf>
    <xf numFmtId="0" fontId="24" fillId="25" borderId="15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164" fontId="31" fillId="0" borderId="0" xfId="51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64" fontId="29" fillId="0" borderId="0" xfId="51" applyNumberFormat="1" applyFont="1" applyFill="1" applyBorder="1" applyAlignment="1">
      <alignment vertical="center"/>
    </xf>
    <xf numFmtId="164" fontId="25" fillId="0" borderId="10" xfId="2" applyNumberFormat="1" applyFont="1" applyFill="1" applyBorder="1" applyAlignment="1">
      <alignment horizontal="left"/>
    </xf>
    <xf numFmtId="1" fontId="24" fillId="25" borderId="10" xfId="0" applyNumberFormat="1" applyFont="1" applyFill="1" applyBorder="1" applyAlignment="1">
      <alignment horizontal="left" vertical="center" wrapText="1"/>
    </xf>
    <xf numFmtId="42" fontId="25" fillId="0" borderId="20" xfId="2" applyNumberFormat="1" applyFont="1" applyBorder="1" applyAlignment="1">
      <alignment horizontal="left" vertical="center" wrapText="1"/>
    </xf>
    <xf numFmtId="0" fontId="29" fillId="24" borderId="14" xfId="2" applyFont="1" applyFill="1" applyBorder="1" applyAlignment="1">
      <alignment horizontal="left" vertical="center" wrapText="1"/>
    </xf>
    <xf numFmtId="0" fontId="29" fillId="24" borderId="10" xfId="2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wrapText="1"/>
    </xf>
    <xf numFmtId="0" fontId="33" fillId="0" borderId="0" xfId="0" applyFont="1" applyFill="1" applyBorder="1" applyAlignment="1">
      <alignment horizontal="left" wrapText="1"/>
    </xf>
    <xf numFmtId="0" fontId="29" fillId="27" borderId="10" xfId="0" applyFont="1" applyFill="1" applyBorder="1" applyAlignment="1">
      <alignment horizontal="center" vertical="center"/>
    </xf>
    <xf numFmtId="0" fontId="31" fillId="0" borderId="10" xfId="2" applyFont="1" applyBorder="1" applyAlignment="1">
      <alignment horizontal="left" vertical="center" wrapText="1"/>
    </xf>
    <xf numFmtId="0" fontId="31" fillId="0" borderId="20" xfId="2" applyFont="1" applyBorder="1" applyAlignment="1">
      <alignment horizontal="left" vertical="center" wrapText="1"/>
    </xf>
    <xf numFmtId="0" fontId="29" fillId="25" borderId="10" xfId="0" applyNumberFormat="1" applyFont="1" applyFill="1" applyBorder="1" applyAlignment="1">
      <alignment horizontal="left" vertical="center" wrapText="1"/>
    </xf>
    <xf numFmtId="0" fontId="31" fillId="0" borderId="0" xfId="2" applyFont="1" applyAlignment="1">
      <alignment horizontal="left" wrapText="1"/>
    </xf>
    <xf numFmtId="0" fontId="33" fillId="0" borderId="0" xfId="2" applyFont="1" applyAlignment="1">
      <alignment horizontal="left" wrapText="1"/>
    </xf>
    <xf numFmtId="0" fontId="29" fillId="25" borderId="10" xfId="2" applyFont="1" applyFill="1" applyBorder="1" applyAlignment="1">
      <alignment horizontal="center" vertical="center"/>
    </xf>
    <xf numFmtId="0" fontId="29" fillId="25" borderId="10" xfId="2" applyFont="1" applyFill="1" applyBorder="1" applyAlignment="1">
      <alignment horizontal="left" vertical="center" wrapText="1"/>
    </xf>
    <xf numFmtId="0" fontId="31" fillId="0" borderId="10" xfId="2" applyFont="1" applyBorder="1" applyAlignment="1">
      <alignment horizontal="left" wrapText="1"/>
    </xf>
    <xf numFmtId="0" fontId="31" fillId="0" borderId="10" xfId="2" applyFont="1" applyFill="1" applyBorder="1" applyAlignment="1">
      <alignment horizontal="left" wrapText="1"/>
    </xf>
    <xf numFmtId="0" fontId="31" fillId="0" borderId="20" xfId="2" applyFont="1" applyBorder="1" applyAlignment="1">
      <alignment vertical="center" wrapText="1"/>
    </xf>
    <xf numFmtId="0" fontId="25" fillId="0" borderId="20" xfId="2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0" borderId="29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5" fillId="28" borderId="28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14" fontId="0" fillId="0" borderId="15" xfId="0" applyNumberFormat="1" applyBorder="1" applyAlignment="1">
      <alignment horizontal="center"/>
    </xf>
    <xf numFmtId="0" fontId="35" fillId="28" borderId="33" xfId="0" applyFont="1" applyFill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14" fontId="0" fillId="0" borderId="18" xfId="0" applyNumberFormat="1" applyBorder="1" applyAlignment="1">
      <alignment horizontal="center"/>
    </xf>
    <xf numFmtId="0" fontId="0" fillId="0" borderId="10" xfId="0" applyNumberFormat="1" applyBorder="1" applyAlignment="1">
      <alignment horizontal="center" vertical="center"/>
    </xf>
    <xf numFmtId="0" fontId="34" fillId="0" borderId="31" xfId="0" applyFon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20" fontId="0" fillId="0" borderId="20" xfId="0" applyNumberFormat="1" applyBorder="1" applyAlignment="1">
      <alignment horizontal="center"/>
    </xf>
    <xf numFmtId="0" fontId="0" fillId="0" borderId="35" xfId="0" applyBorder="1" applyAlignment="1">
      <alignment horizontal="center" vertical="center"/>
    </xf>
    <xf numFmtId="20" fontId="0" fillId="0" borderId="10" xfId="0" applyNumberFormat="1" applyBorder="1" applyAlignment="1">
      <alignment horizontal="center"/>
    </xf>
    <xf numFmtId="20" fontId="0" fillId="0" borderId="17" xfId="0" applyNumberFormat="1" applyBorder="1" applyAlignment="1">
      <alignment horizontal="center"/>
    </xf>
    <xf numFmtId="3" fontId="24" fillId="0" borderId="10" xfId="0" applyNumberFormat="1" applyFont="1" applyFill="1" applyBorder="1" applyAlignment="1">
      <alignment horizontal="right" vertical="center" wrapText="1"/>
    </xf>
    <xf numFmtId="3" fontId="29" fillId="0" borderId="17" xfId="0" applyNumberFormat="1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26" borderId="11" xfId="2" applyFont="1" applyFill="1" applyBorder="1" applyAlignment="1">
      <alignment horizontal="center" vertical="center"/>
    </xf>
    <xf numFmtId="0" fontId="29" fillId="26" borderId="12" xfId="2" applyFont="1" applyFill="1" applyBorder="1" applyAlignment="1">
      <alignment horizontal="center" vertical="center"/>
    </xf>
    <xf numFmtId="0" fontId="29" fillId="26" borderId="13" xfId="2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right" vertical="center" wrapText="1"/>
    </xf>
    <xf numFmtId="3" fontId="29" fillId="0" borderId="10" xfId="0" applyNumberFormat="1" applyFont="1" applyFill="1" applyBorder="1" applyAlignment="1">
      <alignment horizontal="right" vertical="center" wrapText="1"/>
    </xf>
    <xf numFmtId="1" fontId="32" fillId="0" borderId="0" xfId="0" applyNumberFormat="1" applyFont="1" applyFill="1" applyBorder="1" applyAlignment="1">
      <alignment horizontal="center" vertical="center"/>
    </xf>
    <xf numFmtId="3" fontId="29" fillId="0" borderId="12" xfId="0" applyNumberFormat="1" applyFont="1" applyFill="1" applyBorder="1" applyAlignment="1">
      <alignment horizontal="right" vertical="center" wrapText="1"/>
    </xf>
    <xf numFmtId="3" fontId="29" fillId="0" borderId="17" xfId="2" applyNumberFormat="1" applyFont="1" applyBorder="1" applyAlignment="1">
      <alignment horizontal="right" vertical="center" wrapText="1"/>
    </xf>
    <xf numFmtId="0" fontId="30" fillId="0" borderId="0" xfId="2" applyFont="1" applyAlignment="1">
      <alignment horizontal="left" wrapText="1"/>
    </xf>
    <xf numFmtId="0" fontId="29" fillId="0" borderId="0" xfId="2" applyFont="1" applyAlignment="1">
      <alignment horizontal="left" wrapText="1"/>
    </xf>
    <xf numFmtId="3" fontId="24" fillId="0" borderId="12" xfId="2" applyNumberFormat="1" applyFont="1" applyBorder="1" applyAlignment="1">
      <alignment horizontal="right" vertical="center" wrapText="1"/>
    </xf>
    <xf numFmtId="3" fontId="24" fillId="0" borderId="10" xfId="2" applyNumberFormat="1" applyFont="1" applyBorder="1" applyAlignment="1">
      <alignment horizontal="right" vertical="center" wrapText="1"/>
    </xf>
    <xf numFmtId="0" fontId="37" fillId="0" borderId="12" xfId="0" applyFont="1" applyBorder="1" applyAlignment="1">
      <alignment horizontal="center"/>
    </xf>
    <xf numFmtId="0" fontId="37" fillId="0" borderId="13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0" fillId="0" borderId="10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34" fillId="28" borderId="22" xfId="0" applyFont="1" applyFill="1" applyBorder="1" applyAlignment="1">
      <alignment horizontal="center" vertical="center" wrapText="1"/>
    </xf>
    <xf numFmtId="0" fontId="34" fillId="28" borderId="23" xfId="0" applyFont="1" applyFill="1" applyBorder="1" applyAlignment="1">
      <alignment horizontal="center" vertical="center" wrapText="1"/>
    </xf>
    <xf numFmtId="0" fontId="34" fillId="28" borderId="24" xfId="0" applyFont="1" applyFill="1" applyBorder="1" applyAlignment="1">
      <alignment horizontal="center" vertical="center" wrapText="1"/>
    </xf>
    <xf numFmtId="0" fontId="34" fillId="0" borderId="25" xfId="0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27" xfId="0" applyFont="1" applyBorder="1" applyAlignment="1">
      <alignment horizontal="center"/>
    </xf>
    <xf numFmtId="0" fontId="34" fillId="0" borderId="29" xfId="0" applyFont="1" applyBorder="1" applyAlignment="1">
      <alignment horizontal="center"/>
    </xf>
    <xf numFmtId="0" fontId="34" fillId="0" borderId="30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</cellXfs>
  <cellStyles count="56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" xfId="1" builtinId="3"/>
    <cellStyle name="Millares 2" xfId="36"/>
    <cellStyle name="Millares 3" xfId="35"/>
    <cellStyle name="Moneda" xfId="51" builtinId="4"/>
    <cellStyle name="Moneda [0] 2" xfId="54"/>
    <cellStyle name="Moneda 2" xfId="37"/>
    <cellStyle name="Moneda 3" xfId="55"/>
    <cellStyle name="Neutral 2" xfId="38"/>
    <cellStyle name="Normal" xfId="0" builtinId="0"/>
    <cellStyle name="Normal 2" xfId="2"/>
    <cellStyle name="Normal 3" xfId="50"/>
    <cellStyle name="Normal 4" xfId="52"/>
    <cellStyle name="Normal 5" xfId="53"/>
    <cellStyle name="Notas 2" xfId="39"/>
    <cellStyle name="Porcentaje 2" xfId="40"/>
    <cellStyle name="Porcentual 2" xfId="41"/>
    <cellStyle name="Salida 2" xfId="42"/>
    <cellStyle name="Texto de advertencia 2" xfId="43"/>
    <cellStyle name="Texto explicativo 2" xfId="44"/>
    <cellStyle name="Título 1 2" xfId="46"/>
    <cellStyle name="Título 2 2" xfId="47"/>
    <cellStyle name="Título 3 2" xfId="48"/>
    <cellStyle name="Título 4" xfId="45"/>
    <cellStyle name="Total 2" xfId="49"/>
  </cellStyles>
  <dxfs count="0"/>
  <tableStyles count="0" defaultTableStyle="TableStyleMedium2" defaultPivotStyle="PivotStyleLight16"/>
  <colors>
    <mruColors>
      <color rgb="FFE0EBF8"/>
      <color rgb="FFD60093"/>
      <color rgb="FF16E416"/>
      <color rgb="FFD703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102"/>
  <sheetViews>
    <sheetView showGridLines="0" topLeftCell="A66" zoomScale="90" zoomScaleNormal="90" workbookViewId="0">
      <selection activeCell="O37" sqref="O37"/>
    </sheetView>
  </sheetViews>
  <sheetFormatPr baseColWidth="10" defaultColWidth="11.5703125" defaultRowHeight="15.75" x14ac:dyDescent="0.25"/>
  <cols>
    <col min="1" max="1" width="14.42578125" style="2" customWidth="1"/>
    <col min="2" max="2" width="8.5703125" style="1" customWidth="1"/>
    <col min="3" max="3" width="90.28515625" style="144" bestFit="1" customWidth="1"/>
    <col min="4" max="4" width="6.85546875" style="20" bestFit="1" customWidth="1"/>
    <col min="5" max="5" width="8.42578125" style="25" bestFit="1" customWidth="1"/>
    <col min="6" max="6" width="13.42578125" style="3" bestFit="1" customWidth="1"/>
    <col min="7" max="7" width="18.85546875" style="3" customWidth="1"/>
    <col min="8" max="8" width="9.5703125" style="1" customWidth="1"/>
    <col min="9" max="12" width="11.5703125" style="2"/>
    <col min="13" max="13" width="69.28515625" style="2" bestFit="1" customWidth="1"/>
    <col min="14" max="16384" width="11.5703125" style="2"/>
  </cols>
  <sheetData>
    <row r="1" spans="1:7" x14ac:dyDescent="0.25">
      <c r="A1" s="18"/>
      <c r="B1" s="19"/>
      <c r="E1" s="24"/>
      <c r="F1" s="20"/>
      <c r="G1" s="20"/>
    </row>
    <row r="2" spans="1:7" x14ac:dyDescent="0.25">
      <c r="A2" s="18"/>
      <c r="B2" s="19"/>
      <c r="E2" s="24"/>
      <c r="F2" s="20"/>
      <c r="G2" s="20"/>
    </row>
    <row r="3" spans="1:7" ht="21" x14ac:dyDescent="0.35">
      <c r="A3" s="18"/>
      <c r="B3" s="181" t="s">
        <v>104</v>
      </c>
      <c r="C3" s="181"/>
      <c r="E3" s="24"/>
      <c r="F3" s="20"/>
      <c r="G3" s="20"/>
    </row>
    <row r="4" spans="1:7" x14ac:dyDescent="0.25">
      <c r="A4" s="18"/>
      <c r="B4" s="182" t="s">
        <v>92</v>
      </c>
      <c r="C4" s="182"/>
      <c r="E4" s="24"/>
      <c r="F4" s="20"/>
      <c r="G4" s="20"/>
    </row>
    <row r="5" spans="1:7" x14ac:dyDescent="0.25">
      <c r="A5" s="18"/>
      <c r="B5" s="21"/>
      <c r="E5" s="24"/>
      <c r="F5" s="20"/>
      <c r="G5" s="20"/>
    </row>
    <row r="6" spans="1:7" ht="16.5" thickBot="1" x14ac:dyDescent="0.3"/>
    <row r="7" spans="1:7" x14ac:dyDescent="0.2">
      <c r="B7" s="183" t="s">
        <v>87</v>
      </c>
      <c r="C7" s="184"/>
      <c r="D7" s="184"/>
      <c r="E7" s="184"/>
      <c r="F7" s="184"/>
      <c r="G7" s="185"/>
    </row>
    <row r="8" spans="1:7" x14ac:dyDescent="0.25">
      <c r="B8" s="125" t="s">
        <v>61</v>
      </c>
      <c r="C8" s="146" t="s">
        <v>60</v>
      </c>
      <c r="D8" s="126" t="s">
        <v>88</v>
      </c>
      <c r="E8" s="127" t="s">
        <v>89</v>
      </c>
      <c r="F8" s="126" t="s">
        <v>90</v>
      </c>
      <c r="G8" s="128" t="s">
        <v>91</v>
      </c>
    </row>
    <row r="9" spans="1:7" s="75" customFormat="1" x14ac:dyDescent="0.2">
      <c r="B9" s="85" t="s">
        <v>0</v>
      </c>
      <c r="C9" s="143" t="s">
        <v>12</v>
      </c>
      <c r="D9" s="87"/>
      <c r="E9" s="87"/>
      <c r="F9" s="87"/>
      <c r="G9" s="88"/>
    </row>
    <row r="10" spans="1:7" x14ac:dyDescent="0.2">
      <c r="B10" s="11" t="s">
        <v>9</v>
      </c>
      <c r="C10" s="44" t="s">
        <v>13</v>
      </c>
      <c r="D10" s="22" t="s">
        <v>76</v>
      </c>
      <c r="E10" s="26">
        <v>1</v>
      </c>
      <c r="F10" s="6">
        <v>0</v>
      </c>
      <c r="G10" s="12">
        <f>E10*F10</f>
        <v>0</v>
      </c>
    </row>
    <row r="11" spans="1:7" x14ac:dyDescent="0.2">
      <c r="B11" s="11" t="s">
        <v>10</v>
      </c>
      <c r="C11" s="44" t="s">
        <v>14</v>
      </c>
      <c r="D11" s="22" t="s">
        <v>76</v>
      </c>
      <c r="E11" s="26">
        <v>1</v>
      </c>
      <c r="F11" s="6">
        <v>0</v>
      </c>
      <c r="G11" s="12">
        <f>E11*F11</f>
        <v>0</v>
      </c>
    </row>
    <row r="12" spans="1:7" x14ac:dyDescent="0.2">
      <c r="B12" s="11" t="s">
        <v>197</v>
      </c>
      <c r="C12" s="44" t="s">
        <v>199</v>
      </c>
      <c r="D12" s="22" t="s">
        <v>198</v>
      </c>
      <c r="E12" s="26">
        <v>1</v>
      </c>
      <c r="F12" s="6">
        <v>0</v>
      </c>
      <c r="G12" s="12">
        <f>E12*F12</f>
        <v>0</v>
      </c>
    </row>
    <row r="13" spans="1:7" s="75" customFormat="1" x14ac:dyDescent="0.2">
      <c r="B13" s="85" t="s">
        <v>1</v>
      </c>
      <c r="C13" s="143" t="s">
        <v>15</v>
      </c>
      <c r="D13" s="87"/>
      <c r="E13" s="87"/>
      <c r="F13" s="87"/>
      <c r="G13" s="88"/>
    </row>
    <row r="14" spans="1:7" x14ac:dyDescent="0.2">
      <c r="B14" s="129" t="s">
        <v>22</v>
      </c>
      <c r="C14" s="149" t="s">
        <v>16</v>
      </c>
      <c r="D14" s="130"/>
      <c r="E14" s="140"/>
      <c r="F14" s="130"/>
      <c r="G14" s="131"/>
    </row>
    <row r="15" spans="1:7" x14ac:dyDescent="0.2">
      <c r="B15" s="11" t="s">
        <v>37</v>
      </c>
      <c r="C15" s="44" t="s">
        <v>108</v>
      </c>
      <c r="D15" s="22" t="s">
        <v>29</v>
      </c>
      <c r="E15" s="26">
        <v>37</v>
      </c>
      <c r="F15" s="6">
        <v>0</v>
      </c>
      <c r="G15" s="12">
        <f>E15*F15</f>
        <v>0</v>
      </c>
    </row>
    <row r="16" spans="1:7" x14ac:dyDescent="0.2">
      <c r="B16" s="11" t="s">
        <v>38</v>
      </c>
      <c r="C16" s="44" t="s">
        <v>105</v>
      </c>
      <c r="D16" s="22" t="s">
        <v>94</v>
      </c>
      <c r="E16" s="26">
        <v>10</v>
      </c>
      <c r="F16" s="6">
        <v>0</v>
      </c>
      <c r="G16" s="12">
        <f t="shared" ref="G16:G24" si="0">E16*F16</f>
        <v>0</v>
      </c>
    </row>
    <row r="17" spans="2:7" x14ac:dyDescent="0.2">
      <c r="B17" s="11" t="s">
        <v>39</v>
      </c>
      <c r="C17" s="44" t="s">
        <v>107</v>
      </c>
      <c r="D17" s="22" t="s">
        <v>94</v>
      </c>
      <c r="E17" s="26">
        <v>1</v>
      </c>
      <c r="F17" s="6">
        <v>0</v>
      </c>
      <c r="G17" s="12">
        <f t="shared" si="0"/>
        <v>0</v>
      </c>
    </row>
    <row r="18" spans="2:7" x14ac:dyDescent="0.2">
      <c r="B18" s="11" t="s">
        <v>40</v>
      </c>
      <c r="C18" s="44" t="s">
        <v>110</v>
      </c>
      <c r="D18" s="22" t="s">
        <v>94</v>
      </c>
      <c r="E18" s="26">
        <v>3</v>
      </c>
      <c r="F18" s="6">
        <v>0</v>
      </c>
      <c r="G18" s="12">
        <f t="shared" si="0"/>
        <v>0</v>
      </c>
    </row>
    <row r="19" spans="2:7" x14ac:dyDescent="0.2">
      <c r="B19" s="11" t="s">
        <v>41</v>
      </c>
      <c r="C19" s="44" t="s">
        <v>77</v>
      </c>
      <c r="D19" s="22" t="s">
        <v>94</v>
      </c>
      <c r="E19" s="26">
        <v>4</v>
      </c>
      <c r="F19" s="6">
        <v>0</v>
      </c>
      <c r="G19" s="12">
        <f t="shared" si="0"/>
        <v>0</v>
      </c>
    </row>
    <row r="20" spans="2:7" x14ac:dyDescent="0.2">
      <c r="B20" s="11" t="s">
        <v>42</v>
      </c>
      <c r="C20" s="44" t="s">
        <v>160</v>
      </c>
      <c r="D20" s="22" t="s">
        <v>29</v>
      </c>
      <c r="E20" s="26">
        <v>26</v>
      </c>
      <c r="F20" s="6">
        <v>0</v>
      </c>
      <c r="G20" s="12">
        <f t="shared" si="0"/>
        <v>0</v>
      </c>
    </row>
    <row r="21" spans="2:7" x14ac:dyDescent="0.2">
      <c r="B21" s="11" t="s">
        <v>43</v>
      </c>
      <c r="C21" s="44" t="s">
        <v>161</v>
      </c>
      <c r="D21" s="22" t="s">
        <v>29</v>
      </c>
      <c r="E21" s="26">
        <v>17</v>
      </c>
      <c r="F21" s="6">
        <v>0</v>
      </c>
      <c r="G21" s="12">
        <f t="shared" si="0"/>
        <v>0</v>
      </c>
    </row>
    <row r="22" spans="2:7" x14ac:dyDescent="0.2">
      <c r="B22" s="11" t="s">
        <v>44</v>
      </c>
      <c r="C22" s="44" t="s">
        <v>78</v>
      </c>
      <c r="D22" s="22" t="s">
        <v>94</v>
      </c>
      <c r="E22" s="26">
        <v>3</v>
      </c>
      <c r="F22" s="6">
        <v>0</v>
      </c>
      <c r="G22" s="12">
        <f t="shared" si="0"/>
        <v>0</v>
      </c>
    </row>
    <row r="23" spans="2:7" s="1" customFormat="1" x14ac:dyDescent="0.25">
      <c r="B23" s="11" t="s">
        <v>45</v>
      </c>
      <c r="C23" s="48" t="s">
        <v>93</v>
      </c>
      <c r="D23" s="8" t="s">
        <v>94</v>
      </c>
      <c r="E23" s="26">
        <v>1</v>
      </c>
      <c r="F23" s="10">
        <v>0</v>
      </c>
      <c r="G23" s="12">
        <f t="shared" si="0"/>
        <v>0</v>
      </c>
    </row>
    <row r="24" spans="2:7" s="75" customFormat="1" x14ac:dyDescent="0.25">
      <c r="B24" s="11" t="s">
        <v>67</v>
      </c>
      <c r="C24" s="154" t="s">
        <v>204</v>
      </c>
      <c r="D24" s="96" t="s">
        <v>29</v>
      </c>
      <c r="E24" s="26">
        <v>22</v>
      </c>
      <c r="F24" s="90">
        <v>0</v>
      </c>
      <c r="G24" s="12">
        <f t="shared" si="0"/>
        <v>0</v>
      </c>
    </row>
    <row r="25" spans="2:7" s="75" customFormat="1" x14ac:dyDescent="0.25">
      <c r="B25" s="11" t="s">
        <v>70</v>
      </c>
      <c r="C25" s="154" t="s">
        <v>220</v>
      </c>
      <c r="D25" s="96" t="s">
        <v>106</v>
      </c>
      <c r="E25" s="26">
        <v>9</v>
      </c>
      <c r="F25" s="90">
        <v>0</v>
      </c>
      <c r="G25" s="12">
        <f t="shared" ref="G25" si="1">E25*F25</f>
        <v>0</v>
      </c>
    </row>
    <row r="26" spans="2:7" s="75" customFormat="1" x14ac:dyDescent="0.25">
      <c r="B26" s="11" t="s">
        <v>82</v>
      </c>
      <c r="C26" s="154" t="s">
        <v>221</v>
      </c>
      <c r="D26" s="96" t="s">
        <v>106</v>
      </c>
      <c r="E26" s="26">
        <v>11</v>
      </c>
      <c r="F26" s="90">
        <v>0</v>
      </c>
      <c r="G26" s="12">
        <f t="shared" ref="G26" si="2">E26*F26</f>
        <v>0</v>
      </c>
    </row>
    <row r="27" spans="2:7" x14ac:dyDescent="0.2">
      <c r="B27" s="129" t="s">
        <v>18</v>
      </c>
      <c r="C27" s="149" t="s">
        <v>205</v>
      </c>
      <c r="D27" s="130"/>
      <c r="E27" s="140"/>
      <c r="F27" s="130"/>
      <c r="G27" s="131"/>
    </row>
    <row r="28" spans="2:7" s="75" customFormat="1" x14ac:dyDescent="0.25">
      <c r="B28" s="11" t="s">
        <v>46</v>
      </c>
      <c r="C28" s="44" t="s">
        <v>207</v>
      </c>
      <c r="D28" s="8" t="s">
        <v>29</v>
      </c>
      <c r="E28" s="45">
        <v>22</v>
      </c>
      <c r="F28" s="10">
        <v>0</v>
      </c>
      <c r="G28" s="91">
        <f>E28*F28</f>
        <v>0</v>
      </c>
    </row>
    <row r="29" spans="2:7" s="75" customFormat="1" x14ac:dyDescent="0.25">
      <c r="B29" s="11" t="s">
        <v>149</v>
      </c>
      <c r="C29" s="44" t="s">
        <v>206</v>
      </c>
      <c r="D29" s="8" t="str">
        <f>D28</f>
        <v>m2</v>
      </c>
      <c r="E29" s="45">
        <v>22</v>
      </c>
      <c r="F29" s="10">
        <v>0</v>
      </c>
      <c r="G29" s="91">
        <f t="shared" ref="G29:G31" si="3">E29*F29</f>
        <v>0</v>
      </c>
    </row>
    <row r="30" spans="2:7" s="75" customFormat="1" x14ac:dyDescent="0.25">
      <c r="B30" s="11" t="s">
        <v>158</v>
      </c>
      <c r="C30" s="44" t="s">
        <v>174</v>
      </c>
      <c r="D30" s="8" t="s">
        <v>29</v>
      </c>
      <c r="E30" s="45">
        <v>22</v>
      </c>
      <c r="F30" s="10">
        <v>0</v>
      </c>
      <c r="G30" s="91">
        <f t="shared" si="3"/>
        <v>0</v>
      </c>
    </row>
    <row r="31" spans="2:7" s="75" customFormat="1" x14ac:dyDescent="0.2">
      <c r="B31" s="11" t="s">
        <v>186</v>
      </c>
      <c r="C31" s="147" t="s">
        <v>121</v>
      </c>
      <c r="D31" s="83" t="s">
        <v>29</v>
      </c>
      <c r="E31" s="26">
        <v>7</v>
      </c>
      <c r="F31" s="90">
        <v>0</v>
      </c>
      <c r="G31" s="91">
        <f t="shared" si="3"/>
        <v>0</v>
      </c>
    </row>
    <row r="32" spans="2:7" s="1" customFormat="1" x14ac:dyDescent="0.2">
      <c r="B32" s="129" t="s">
        <v>21</v>
      </c>
      <c r="C32" s="149" t="s">
        <v>73</v>
      </c>
      <c r="D32" s="130"/>
      <c r="E32" s="140"/>
      <c r="F32" s="130"/>
      <c r="G32" s="131"/>
    </row>
    <row r="33" spans="2:7" s="1" customFormat="1" x14ac:dyDescent="0.2">
      <c r="B33" s="11" t="s">
        <v>47</v>
      </c>
      <c r="C33" s="44" t="s">
        <v>163</v>
      </c>
      <c r="D33" s="22" t="s">
        <v>94</v>
      </c>
      <c r="E33" s="26">
        <v>1</v>
      </c>
      <c r="F33" s="6">
        <v>0</v>
      </c>
      <c r="G33" s="12">
        <f>E33*F33</f>
        <v>0</v>
      </c>
    </row>
    <row r="34" spans="2:7" s="1" customFormat="1" x14ac:dyDescent="0.2">
      <c r="B34" s="11" t="s">
        <v>113</v>
      </c>
      <c r="C34" s="44" t="s">
        <v>162</v>
      </c>
      <c r="D34" s="22" t="s">
        <v>94</v>
      </c>
      <c r="E34" s="26">
        <v>2</v>
      </c>
      <c r="F34" s="6">
        <v>0</v>
      </c>
      <c r="G34" s="12">
        <f>E34*F34</f>
        <v>0</v>
      </c>
    </row>
    <row r="35" spans="2:7" s="1" customFormat="1" x14ac:dyDescent="0.2">
      <c r="B35" s="129" t="s">
        <v>23</v>
      </c>
      <c r="C35" s="153" t="s">
        <v>209</v>
      </c>
      <c r="D35" s="130"/>
      <c r="E35" s="140"/>
      <c r="F35" s="130"/>
      <c r="G35" s="131"/>
    </row>
    <row r="36" spans="2:7" s="1" customFormat="1" x14ac:dyDescent="0.2">
      <c r="B36" s="11" t="s">
        <v>71</v>
      </c>
      <c r="C36" s="44" t="s">
        <v>164</v>
      </c>
      <c r="D36" s="22" t="s">
        <v>94</v>
      </c>
      <c r="E36" s="26">
        <v>1</v>
      </c>
      <c r="F36" s="6">
        <v>0</v>
      </c>
      <c r="G36" s="12">
        <f>E36*F36</f>
        <v>0</v>
      </c>
    </row>
    <row r="37" spans="2:7" s="1" customFormat="1" x14ac:dyDescent="0.2">
      <c r="B37" s="11" t="s">
        <v>72</v>
      </c>
      <c r="C37" s="44" t="s">
        <v>95</v>
      </c>
      <c r="D37" s="22" t="s">
        <v>94</v>
      </c>
      <c r="E37" s="26">
        <v>9</v>
      </c>
      <c r="F37" s="6">
        <v>0</v>
      </c>
      <c r="G37" s="12">
        <f>E37*F37</f>
        <v>0</v>
      </c>
    </row>
    <row r="38" spans="2:7" s="1" customFormat="1" x14ac:dyDescent="0.2">
      <c r="B38" s="11" t="s">
        <v>133</v>
      </c>
      <c r="C38" s="44" t="s">
        <v>165</v>
      </c>
      <c r="D38" s="22" t="s">
        <v>94</v>
      </c>
      <c r="E38" s="26">
        <v>2</v>
      </c>
      <c r="F38" s="6">
        <v>0</v>
      </c>
      <c r="G38" s="12">
        <f>E38*F38</f>
        <v>0</v>
      </c>
    </row>
    <row r="39" spans="2:7" s="1" customFormat="1" x14ac:dyDescent="0.2">
      <c r="B39" s="11" t="s">
        <v>134</v>
      </c>
      <c r="C39" s="44" t="s">
        <v>24</v>
      </c>
      <c r="D39" s="22" t="s">
        <v>94</v>
      </c>
      <c r="E39" s="26">
        <v>3</v>
      </c>
      <c r="F39" s="6">
        <v>0</v>
      </c>
      <c r="G39" s="12">
        <f>E39*F39</f>
        <v>0</v>
      </c>
    </row>
    <row r="40" spans="2:7" s="1" customFormat="1" x14ac:dyDescent="0.2">
      <c r="B40" s="129" t="s">
        <v>25</v>
      </c>
      <c r="C40" s="149" t="s">
        <v>116</v>
      </c>
      <c r="D40" s="130"/>
      <c r="E40" s="140"/>
      <c r="F40" s="130"/>
      <c r="G40" s="131"/>
    </row>
    <row r="41" spans="2:7" s="1" customFormat="1" x14ac:dyDescent="0.2">
      <c r="B41" s="11" t="s">
        <v>48</v>
      </c>
      <c r="C41" s="44" t="s">
        <v>114</v>
      </c>
      <c r="D41" s="22" t="s">
        <v>29</v>
      </c>
      <c r="E41" s="26">
        <v>22</v>
      </c>
      <c r="F41" s="6">
        <v>0</v>
      </c>
      <c r="G41" s="12">
        <f>E41*F41</f>
        <v>0</v>
      </c>
    </row>
    <row r="42" spans="2:7" s="1" customFormat="1" x14ac:dyDescent="0.2">
      <c r="B42" s="11" t="s">
        <v>49</v>
      </c>
      <c r="C42" s="44" t="s">
        <v>115</v>
      </c>
      <c r="D42" s="22" t="s">
        <v>29</v>
      </c>
      <c r="E42" s="26">
        <v>72</v>
      </c>
      <c r="F42" s="6">
        <v>0</v>
      </c>
      <c r="G42" s="12">
        <f>E42*F42</f>
        <v>0</v>
      </c>
    </row>
    <row r="43" spans="2:7" s="1" customFormat="1" x14ac:dyDescent="0.2">
      <c r="B43" s="129" t="s">
        <v>26</v>
      </c>
      <c r="C43" s="71" t="s">
        <v>214</v>
      </c>
      <c r="D43" s="130"/>
      <c r="E43" s="140"/>
      <c r="F43" s="130"/>
      <c r="G43" s="131"/>
    </row>
    <row r="44" spans="2:7" s="1" customFormat="1" x14ac:dyDescent="0.2">
      <c r="B44" s="11" t="s">
        <v>50</v>
      </c>
      <c r="C44" s="44" t="s">
        <v>118</v>
      </c>
      <c r="D44" s="22" t="s">
        <v>29</v>
      </c>
      <c r="E44" s="26">
        <v>11</v>
      </c>
      <c r="F44" s="6">
        <v>0</v>
      </c>
      <c r="G44" s="12">
        <f t="shared" ref="G44:G49" si="4">E44*F44</f>
        <v>0</v>
      </c>
    </row>
    <row r="45" spans="2:7" x14ac:dyDescent="0.2">
      <c r="B45" s="11" t="s">
        <v>119</v>
      </c>
      <c r="C45" s="44" t="s">
        <v>109</v>
      </c>
      <c r="D45" s="22" t="s">
        <v>29</v>
      </c>
      <c r="E45" s="26">
        <v>13</v>
      </c>
      <c r="F45" s="6">
        <v>0</v>
      </c>
      <c r="G45" s="12">
        <f t="shared" si="4"/>
        <v>0</v>
      </c>
    </row>
    <row r="46" spans="2:7" s="1" customFormat="1" x14ac:dyDescent="0.2">
      <c r="B46" s="11" t="s">
        <v>135</v>
      </c>
      <c r="C46" s="44" t="s">
        <v>189</v>
      </c>
      <c r="D46" s="22" t="s">
        <v>29</v>
      </c>
      <c r="E46" s="26">
        <v>43</v>
      </c>
      <c r="F46" s="6">
        <v>0</v>
      </c>
      <c r="G46" s="12">
        <f t="shared" si="4"/>
        <v>0</v>
      </c>
    </row>
    <row r="47" spans="2:7" s="1" customFormat="1" x14ac:dyDescent="0.2">
      <c r="B47" s="11" t="s">
        <v>136</v>
      </c>
      <c r="C47" s="44" t="s">
        <v>171</v>
      </c>
      <c r="D47" s="22" t="s">
        <v>29</v>
      </c>
      <c r="E47" s="26">
        <v>8</v>
      </c>
      <c r="F47" s="6">
        <v>0</v>
      </c>
      <c r="G47" s="12">
        <f t="shared" si="4"/>
        <v>0</v>
      </c>
    </row>
    <row r="48" spans="2:7" s="1" customFormat="1" x14ac:dyDescent="0.2">
      <c r="B48" s="11" t="s">
        <v>137</v>
      </c>
      <c r="C48" s="44" t="s">
        <v>172</v>
      </c>
      <c r="D48" s="22" t="s">
        <v>29</v>
      </c>
      <c r="E48" s="26">
        <v>4</v>
      </c>
      <c r="F48" s="6">
        <v>0</v>
      </c>
      <c r="G48" s="12">
        <f t="shared" si="4"/>
        <v>0</v>
      </c>
    </row>
    <row r="49" spans="2:8" s="1" customFormat="1" x14ac:dyDescent="0.2">
      <c r="B49" s="11" t="s">
        <v>201</v>
      </c>
      <c r="C49" s="44" t="s">
        <v>173</v>
      </c>
      <c r="D49" s="22" t="s">
        <v>106</v>
      </c>
      <c r="E49" s="26">
        <v>40</v>
      </c>
      <c r="F49" s="6">
        <v>0</v>
      </c>
      <c r="G49" s="12">
        <f t="shared" si="4"/>
        <v>0</v>
      </c>
    </row>
    <row r="50" spans="2:8" s="1" customFormat="1" x14ac:dyDescent="0.2">
      <c r="B50" s="129" t="s">
        <v>27</v>
      </c>
      <c r="C50" s="149" t="s">
        <v>74</v>
      </c>
      <c r="D50" s="130"/>
      <c r="E50" s="140"/>
      <c r="F50" s="130"/>
      <c r="G50" s="131"/>
    </row>
    <row r="51" spans="2:8" s="1" customFormat="1" x14ac:dyDescent="0.2">
      <c r="B51" s="11" t="s">
        <v>51</v>
      </c>
      <c r="C51" s="44" t="s">
        <v>28</v>
      </c>
      <c r="D51" s="22" t="s">
        <v>29</v>
      </c>
      <c r="E51" s="26">
        <v>16</v>
      </c>
      <c r="F51" s="6">
        <v>0</v>
      </c>
      <c r="G51" s="12">
        <f>E51*F51</f>
        <v>0</v>
      </c>
    </row>
    <row r="52" spans="2:8" s="1" customFormat="1" x14ac:dyDescent="0.2">
      <c r="B52" s="11" t="s">
        <v>96</v>
      </c>
      <c r="C52" s="44" t="s">
        <v>117</v>
      </c>
      <c r="D52" s="22" t="s">
        <v>29</v>
      </c>
      <c r="E52" s="26">
        <v>22</v>
      </c>
      <c r="F52" s="6">
        <v>0</v>
      </c>
      <c r="G52" s="12">
        <f>E52*F52</f>
        <v>0</v>
      </c>
    </row>
    <row r="53" spans="2:8" s="1" customFormat="1" x14ac:dyDescent="0.2">
      <c r="B53" s="129" t="s">
        <v>79</v>
      </c>
      <c r="C53" s="149" t="s">
        <v>75</v>
      </c>
      <c r="D53" s="130"/>
      <c r="E53" s="140"/>
      <c r="F53" s="130"/>
      <c r="G53" s="131"/>
    </row>
    <row r="54" spans="2:8" s="1" customFormat="1" x14ac:dyDescent="0.2">
      <c r="B54" s="11" t="s">
        <v>80</v>
      </c>
      <c r="C54" s="44" t="s">
        <v>169</v>
      </c>
      <c r="D54" s="22" t="s">
        <v>94</v>
      </c>
      <c r="E54" s="26">
        <v>2</v>
      </c>
      <c r="F54" s="6">
        <v>0</v>
      </c>
      <c r="G54" s="12">
        <f t="shared" ref="G54:G61" si="5">E54*F54</f>
        <v>0</v>
      </c>
      <c r="H54" s="5"/>
    </row>
    <row r="55" spans="2:8" s="1" customFormat="1" x14ac:dyDescent="0.2">
      <c r="B55" s="11" t="s">
        <v>81</v>
      </c>
      <c r="C55" s="44" t="s">
        <v>166</v>
      </c>
      <c r="D55" s="22" t="s">
        <v>94</v>
      </c>
      <c r="E55" s="26">
        <v>2</v>
      </c>
      <c r="F55" s="6">
        <v>0</v>
      </c>
      <c r="G55" s="12">
        <f t="shared" si="5"/>
        <v>0</v>
      </c>
      <c r="H55" s="5"/>
    </row>
    <row r="56" spans="2:8" s="1" customFormat="1" x14ac:dyDescent="0.2">
      <c r="B56" s="11" t="s">
        <v>120</v>
      </c>
      <c r="C56" s="44" t="s">
        <v>167</v>
      </c>
      <c r="D56" s="22" t="s">
        <v>94</v>
      </c>
      <c r="E56" s="26">
        <v>2</v>
      </c>
      <c r="F56" s="6">
        <v>0</v>
      </c>
      <c r="G56" s="12">
        <f t="shared" si="5"/>
        <v>0</v>
      </c>
      <c r="H56" s="5"/>
    </row>
    <row r="57" spans="2:8" s="1" customFormat="1" x14ac:dyDescent="0.2">
      <c r="B57" s="11" t="s">
        <v>138</v>
      </c>
      <c r="C57" s="44" t="s">
        <v>168</v>
      </c>
      <c r="D57" s="22" t="s">
        <v>94</v>
      </c>
      <c r="E57" s="26">
        <v>3</v>
      </c>
      <c r="F57" s="6">
        <v>0</v>
      </c>
      <c r="G57" s="12">
        <f t="shared" si="5"/>
        <v>0</v>
      </c>
      <c r="H57" s="5"/>
    </row>
    <row r="58" spans="2:8" s="1" customFormat="1" x14ac:dyDescent="0.2">
      <c r="B58" s="11" t="s">
        <v>139</v>
      </c>
      <c r="C58" s="44" t="s">
        <v>170</v>
      </c>
      <c r="D58" s="22" t="s">
        <v>94</v>
      </c>
      <c r="E58" s="26">
        <v>3</v>
      </c>
      <c r="F58" s="6">
        <v>0</v>
      </c>
      <c r="G58" s="12">
        <f t="shared" si="5"/>
        <v>0</v>
      </c>
      <c r="H58" s="5"/>
    </row>
    <row r="59" spans="2:8" s="1" customFormat="1" x14ac:dyDescent="0.2">
      <c r="B59" s="11" t="s">
        <v>140</v>
      </c>
      <c r="C59" s="44" t="s">
        <v>111</v>
      </c>
      <c r="D59" s="22" t="s">
        <v>94</v>
      </c>
      <c r="E59" s="26">
        <v>2</v>
      </c>
      <c r="F59" s="6">
        <v>0</v>
      </c>
      <c r="G59" s="12">
        <f t="shared" si="5"/>
        <v>0</v>
      </c>
    </row>
    <row r="60" spans="2:8" s="1" customFormat="1" x14ac:dyDescent="0.2">
      <c r="B60" s="11" t="s">
        <v>141</v>
      </c>
      <c r="C60" s="44" t="s">
        <v>132</v>
      </c>
      <c r="D60" s="22" t="s">
        <v>76</v>
      </c>
      <c r="E60" s="26">
        <v>1</v>
      </c>
      <c r="F60" s="6">
        <v>0</v>
      </c>
      <c r="G60" s="12">
        <f t="shared" si="5"/>
        <v>0</v>
      </c>
    </row>
    <row r="61" spans="2:8" s="1" customFormat="1" x14ac:dyDescent="0.2">
      <c r="B61" s="11" t="s">
        <v>142</v>
      </c>
      <c r="C61" s="44" t="s">
        <v>126</v>
      </c>
      <c r="D61" s="22" t="s">
        <v>29</v>
      </c>
      <c r="E61" s="26">
        <v>3</v>
      </c>
      <c r="F61" s="6">
        <v>0</v>
      </c>
      <c r="G61" s="12">
        <f t="shared" si="5"/>
        <v>0</v>
      </c>
    </row>
    <row r="62" spans="2:8" s="75" customFormat="1" x14ac:dyDescent="0.2">
      <c r="B62" s="85" t="s">
        <v>11</v>
      </c>
      <c r="C62" s="143" t="s">
        <v>19</v>
      </c>
      <c r="D62" s="87"/>
      <c r="E62" s="87"/>
      <c r="F62" s="87"/>
      <c r="G62" s="88"/>
    </row>
    <row r="63" spans="2:8" s="1" customFormat="1" x14ac:dyDescent="0.2">
      <c r="B63" s="129" t="s">
        <v>30</v>
      </c>
      <c r="C63" s="149" t="s">
        <v>177</v>
      </c>
      <c r="D63" s="130"/>
      <c r="E63" s="140"/>
      <c r="F63" s="130"/>
      <c r="G63" s="131"/>
    </row>
    <row r="64" spans="2:8" s="1" customFormat="1" x14ac:dyDescent="0.2">
      <c r="B64" s="11" t="s">
        <v>64</v>
      </c>
      <c r="C64" s="44" t="s">
        <v>175</v>
      </c>
      <c r="D64" s="22" t="s">
        <v>106</v>
      </c>
      <c r="E64" s="26">
        <v>5</v>
      </c>
      <c r="F64" s="6">
        <v>0</v>
      </c>
      <c r="G64" s="12">
        <f t="shared" ref="G64:G75" si="6">E64*F64</f>
        <v>0</v>
      </c>
    </row>
    <row r="65" spans="2:8" s="1" customFormat="1" x14ac:dyDescent="0.2">
      <c r="B65" s="11" t="s">
        <v>52</v>
      </c>
      <c r="C65" s="44" t="s">
        <v>176</v>
      </c>
      <c r="D65" s="22" t="s">
        <v>106</v>
      </c>
      <c r="E65" s="26">
        <v>3</v>
      </c>
      <c r="F65" s="6">
        <v>0</v>
      </c>
      <c r="G65" s="12">
        <f t="shared" si="6"/>
        <v>0</v>
      </c>
    </row>
    <row r="66" spans="2:8" s="1" customFormat="1" x14ac:dyDescent="0.2">
      <c r="B66" s="11" t="s">
        <v>65</v>
      </c>
      <c r="C66" s="44" t="s">
        <v>193</v>
      </c>
      <c r="D66" s="22" t="s">
        <v>106</v>
      </c>
      <c r="E66" s="26">
        <v>2</v>
      </c>
      <c r="F66" s="6">
        <v>0</v>
      </c>
      <c r="G66" s="12">
        <f t="shared" ref="G66:G67" si="7">E66*F66</f>
        <v>0</v>
      </c>
    </row>
    <row r="67" spans="2:8" s="1" customFormat="1" x14ac:dyDescent="0.2">
      <c r="B67" s="11" t="s">
        <v>53</v>
      </c>
      <c r="C67" s="44" t="s">
        <v>194</v>
      </c>
      <c r="D67" s="22" t="s">
        <v>106</v>
      </c>
      <c r="E67" s="26">
        <v>1</v>
      </c>
      <c r="F67" s="6">
        <v>0</v>
      </c>
      <c r="G67" s="12">
        <f t="shared" si="7"/>
        <v>0</v>
      </c>
    </row>
    <row r="68" spans="2:8" s="1" customFormat="1" x14ac:dyDescent="0.2">
      <c r="B68" s="11" t="s">
        <v>69</v>
      </c>
      <c r="C68" s="44" t="s">
        <v>227</v>
      </c>
      <c r="D68" s="22" t="s">
        <v>106</v>
      </c>
      <c r="E68" s="26">
        <v>2</v>
      </c>
      <c r="F68" s="6">
        <v>0</v>
      </c>
      <c r="G68" s="12">
        <f t="shared" si="6"/>
        <v>0</v>
      </c>
    </row>
    <row r="69" spans="2:8" s="1" customFormat="1" x14ac:dyDescent="0.2">
      <c r="B69" s="11" t="s">
        <v>85</v>
      </c>
      <c r="C69" s="44" t="s">
        <v>228</v>
      </c>
      <c r="D69" s="22" t="s">
        <v>106</v>
      </c>
      <c r="E69" s="26">
        <v>3</v>
      </c>
      <c r="F69" s="6">
        <v>0</v>
      </c>
      <c r="G69" s="12">
        <f t="shared" si="6"/>
        <v>0</v>
      </c>
    </row>
    <row r="70" spans="2:8" s="1" customFormat="1" x14ac:dyDescent="0.2">
      <c r="B70" s="11" t="s">
        <v>97</v>
      </c>
      <c r="C70" s="44" t="s">
        <v>34</v>
      </c>
      <c r="D70" s="22" t="s">
        <v>94</v>
      </c>
      <c r="E70" s="26">
        <v>2</v>
      </c>
      <c r="F70" s="6">
        <v>0</v>
      </c>
      <c r="G70" s="12">
        <f t="shared" si="6"/>
        <v>0</v>
      </c>
    </row>
    <row r="71" spans="2:8" s="1" customFormat="1" x14ac:dyDescent="0.2">
      <c r="B71" s="11" t="s">
        <v>122</v>
      </c>
      <c r="C71" s="44" t="s">
        <v>35</v>
      </c>
      <c r="D71" s="22" t="s">
        <v>94</v>
      </c>
      <c r="E71" s="26">
        <v>1</v>
      </c>
      <c r="F71" s="6">
        <v>0</v>
      </c>
      <c r="G71" s="12">
        <f t="shared" si="6"/>
        <v>0</v>
      </c>
    </row>
    <row r="72" spans="2:8" s="1" customFormat="1" x14ac:dyDescent="0.2">
      <c r="B72" s="11" t="s">
        <v>143</v>
      </c>
      <c r="C72" s="44" t="s">
        <v>86</v>
      </c>
      <c r="D72" s="22" t="s">
        <v>94</v>
      </c>
      <c r="E72" s="26">
        <v>1</v>
      </c>
      <c r="F72" s="6">
        <v>0</v>
      </c>
      <c r="G72" s="12">
        <f t="shared" si="6"/>
        <v>0</v>
      </c>
    </row>
    <row r="73" spans="2:8" s="1" customFormat="1" x14ac:dyDescent="0.2">
      <c r="B73" s="11" t="s">
        <v>144</v>
      </c>
      <c r="C73" s="44" t="s">
        <v>178</v>
      </c>
      <c r="D73" s="22" t="s">
        <v>94</v>
      </c>
      <c r="E73" s="26">
        <v>2</v>
      </c>
      <c r="F73" s="6">
        <v>0</v>
      </c>
      <c r="G73" s="12">
        <f t="shared" si="6"/>
        <v>0</v>
      </c>
    </row>
    <row r="74" spans="2:8" s="1" customFormat="1" x14ac:dyDescent="0.2">
      <c r="B74" s="11" t="s">
        <v>145</v>
      </c>
      <c r="C74" s="44" t="s">
        <v>131</v>
      </c>
      <c r="D74" s="22" t="s">
        <v>94</v>
      </c>
      <c r="E74" s="26">
        <v>4</v>
      </c>
      <c r="F74" s="6">
        <v>0</v>
      </c>
      <c r="G74" s="12">
        <f t="shared" si="6"/>
        <v>0</v>
      </c>
    </row>
    <row r="75" spans="2:8" s="1" customFormat="1" x14ac:dyDescent="0.2">
      <c r="B75" s="11" t="s">
        <v>231</v>
      </c>
      <c r="C75" s="44" t="s">
        <v>232</v>
      </c>
      <c r="D75" s="51" t="s">
        <v>106</v>
      </c>
      <c r="E75" s="45">
        <v>15</v>
      </c>
      <c r="F75" s="50">
        <v>0</v>
      </c>
      <c r="G75" s="47">
        <f t="shared" si="6"/>
        <v>0</v>
      </c>
      <c r="H75" s="132"/>
    </row>
    <row r="76" spans="2:8" s="1" customFormat="1" x14ac:dyDescent="0.2">
      <c r="B76" s="129" t="s">
        <v>31</v>
      </c>
      <c r="C76" s="149" t="s">
        <v>20</v>
      </c>
      <c r="D76" s="130"/>
      <c r="E76" s="140"/>
      <c r="F76" s="130"/>
      <c r="G76" s="131"/>
    </row>
    <row r="77" spans="2:8" s="1" customFormat="1" x14ac:dyDescent="0.2">
      <c r="B77" s="13" t="s">
        <v>54</v>
      </c>
      <c r="C77" s="44" t="s">
        <v>123</v>
      </c>
      <c r="D77" s="23" t="s">
        <v>94</v>
      </c>
      <c r="E77" s="26">
        <v>2</v>
      </c>
      <c r="F77" s="7">
        <v>0</v>
      </c>
      <c r="G77" s="12">
        <f>E77*F77</f>
        <v>0</v>
      </c>
    </row>
    <row r="78" spans="2:8" s="1" customFormat="1" x14ac:dyDescent="0.2">
      <c r="B78" s="13" t="s">
        <v>55</v>
      </c>
      <c r="C78" s="44" t="s">
        <v>98</v>
      </c>
      <c r="D78" s="23" t="s">
        <v>94</v>
      </c>
      <c r="E78" s="26">
        <v>5</v>
      </c>
      <c r="F78" s="7">
        <v>0</v>
      </c>
      <c r="G78" s="12">
        <f t="shared" ref="G78:G83" si="8">E78*F78</f>
        <v>0</v>
      </c>
    </row>
    <row r="79" spans="2:8" s="1" customFormat="1" x14ac:dyDescent="0.2">
      <c r="B79" s="13" t="s">
        <v>56</v>
      </c>
      <c r="C79" s="44" t="s">
        <v>99</v>
      </c>
      <c r="D79" s="23" t="s">
        <v>94</v>
      </c>
      <c r="E79" s="26">
        <v>2</v>
      </c>
      <c r="F79" s="7">
        <v>0</v>
      </c>
      <c r="G79" s="12">
        <f t="shared" si="8"/>
        <v>0</v>
      </c>
    </row>
    <row r="80" spans="2:8" s="1" customFormat="1" ht="31.5" x14ac:dyDescent="0.2">
      <c r="B80" s="13" t="s">
        <v>66</v>
      </c>
      <c r="C80" s="44" t="s">
        <v>100</v>
      </c>
      <c r="D80" s="23" t="s">
        <v>94</v>
      </c>
      <c r="E80" s="26">
        <v>3</v>
      </c>
      <c r="F80" s="7">
        <v>0</v>
      </c>
      <c r="G80" s="12">
        <f t="shared" si="8"/>
        <v>0</v>
      </c>
    </row>
    <row r="81" spans="2:7" s="1" customFormat="1" x14ac:dyDescent="0.2">
      <c r="B81" s="13" t="s">
        <v>57</v>
      </c>
      <c r="C81" s="44" t="s">
        <v>36</v>
      </c>
      <c r="D81" s="23" t="s">
        <v>94</v>
      </c>
      <c r="E81" s="26">
        <v>2</v>
      </c>
      <c r="F81" s="7">
        <v>0</v>
      </c>
      <c r="G81" s="12">
        <f t="shared" si="8"/>
        <v>0</v>
      </c>
    </row>
    <row r="82" spans="2:7" s="1" customFormat="1" x14ac:dyDescent="0.2">
      <c r="B82" s="13" t="s">
        <v>58</v>
      </c>
      <c r="C82" s="44" t="s">
        <v>101</v>
      </c>
      <c r="D82" s="23" t="s">
        <v>94</v>
      </c>
      <c r="E82" s="26">
        <v>2</v>
      </c>
      <c r="F82" s="7">
        <v>0</v>
      </c>
      <c r="G82" s="12">
        <f t="shared" si="8"/>
        <v>0</v>
      </c>
    </row>
    <row r="83" spans="2:7" s="1" customFormat="1" ht="15" customHeight="1" x14ac:dyDescent="0.2">
      <c r="B83" s="13" t="s">
        <v>63</v>
      </c>
      <c r="C83" s="44" t="s">
        <v>230</v>
      </c>
      <c r="D83" s="23" t="s">
        <v>94</v>
      </c>
      <c r="E83" s="26">
        <v>1</v>
      </c>
      <c r="F83" s="7">
        <v>0</v>
      </c>
      <c r="G83" s="47">
        <f t="shared" si="8"/>
        <v>0</v>
      </c>
    </row>
    <row r="84" spans="2:7" s="1" customFormat="1" x14ac:dyDescent="0.2">
      <c r="B84" s="129" t="s">
        <v>32</v>
      </c>
      <c r="C84" s="149" t="s">
        <v>124</v>
      </c>
      <c r="D84" s="130"/>
      <c r="E84" s="140"/>
      <c r="F84" s="130"/>
      <c r="G84" s="131"/>
    </row>
    <row r="85" spans="2:7" s="1" customFormat="1" x14ac:dyDescent="0.2">
      <c r="B85" s="11" t="s">
        <v>59</v>
      </c>
      <c r="C85" s="44" t="s">
        <v>102</v>
      </c>
      <c r="D85" s="23" t="s">
        <v>94</v>
      </c>
      <c r="E85" s="26">
        <v>9</v>
      </c>
      <c r="F85" s="7">
        <v>0</v>
      </c>
      <c r="G85" s="12">
        <f>E85*F85</f>
        <v>0</v>
      </c>
    </row>
    <row r="86" spans="2:7" s="1" customFormat="1" x14ac:dyDescent="0.2">
      <c r="B86" s="11" t="s">
        <v>62</v>
      </c>
      <c r="C86" s="44" t="s">
        <v>103</v>
      </c>
      <c r="D86" s="23" t="s">
        <v>106</v>
      </c>
      <c r="E86" s="26">
        <v>16</v>
      </c>
      <c r="F86" s="7">
        <v>0</v>
      </c>
      <c r="G86" s="12">
        <f>E86*F86</f>
        <v>0</v>
      </c>
    </row>
    <row r="87" spans="2:7" s="1" customFormat="1" x14ac:dyDescent="0.2">
      <c r="B87" s="129" t="s">
        <v>146</v>
      </c>
      <c r="C87" s="149" t="s">
        <v>196</v>
      </c>
      <c r="D87" s="130"/>
      <c r="E87" s="140"/>
      <c r="F87" s="130"/>
      <c r="G87" s="131"/>
    </row>
    <row r="88" spans="2:7" s="1" customFormat="1" x14ac:dyDescent="0.2">
      <c r="B88" s="11" t="s">
        <v>147</v>
      </c>
      <c r="C88" s="44" t="s">
        <v>127</v>
      </c>
      <c r="D88" s="22" t="s">
        <v>29</v>
      </c>
      <c r="E88" s="26">
        <v>2</v>
      </c>
      <c r="F88" s="6">
        <v>0</v>
      </c>
      <c r="G88" s="12">
        <f>F88*E88</f>
        <v>0</v>
      </c>
    </row>
    <row r="89" spans="2:7" s="1" customFormat="1" x14ac:dyDescent="0.2">
      <c r="B89" s="11" t="s">
        <v>148</v>
      </c>
      <c r="C89" s="44" t="s">
        <v>128</v>
      </c>
      <c r="D89" s="22" t="s">
        <v>129</v>
      </c>
      <c r="E89" s="26">
        <v>1</v>
      </c>
      <c r="F89" s="6">
        <v>0</v>
      </c>
      <c r="G89" s="12">
        <f>F89*E89</f>
        <v>0</v>
      </c>
    </row>
    <row r="90" spans="2:7" s="1" customFormat="1" x14ac:dyDescent="0.2">
      <c r="B90" s="129" t="s">
        <v>223</v>
      </c>
      <c r="C90" s="149" t="s">
        <v>224</v>
      </c>
      <c r="D90" s="130"/>
      <c r="E90" s="140"/>
      <c r="F90" s="130"/>
      <c r="G90" s="131"/>
    </row>
    <row r="91" spans="2:7" s="1" customFormat="1" x14ac:dyDescent="0.2">
      <c r="B91" s="11" t="s">
        <v>225</v>
      </c>
      <c r="C91" s="44" t="s">
        <v>229</v>
      </c>
      <c r="D91" s="22" t="s">
        <v>94</v>
      </c>
      <c r="E91" s="26">
        <v>1</v>
      </c>
      <c r="F91" s="6">
        <v>0</v>
      </c>
      <c r="G91" s="12">
        <f>F91*E91</f>
        <v>0</v>
      </c>
    </row>
    <row r="92" spans="2:7" s="75" customFormat="1" x14ac:dyDescent="0.2">
      <c r="B92" s="85" t="s">
        <v>2</v>
      </c>
      <c r="C92" s="143" t="s">
        <v>183</v>
      </c>
      <c r="D92" s="87"/>
      <c r="E92" s="87"/>
      <c r="F92" s="87"/>
      <c r="G92" s="88"/>
    </row>
    <row r="93" spans="2:7" s="75" customFormat="1" x14ac:dyDescent="0.2">
      <c r="B93" s="89" t="s">
        <v>125</v>
      </c>
      <c r="C93" s="147" t="s">
        <v>182</v>
      </c>
      <c r="D93" s="105" t="s">
        <v>76</v>
      </c>
      <c r="E93" s="26">
        <v>1</v>
      </c>
      <c r="F93" s="106">
        <v>0</v>
      </c>
      <c r="G93" s="91">
        <f>E93*F93</f>
        <v>0</v>
      </c>
    </row>
    <row r="94" spans="2:7" s="75" customFormat="1" x14ac:dyDescent="0.2">
      <c r="B94" s="89" t="s">
        <v>181</v>
      </c>
      <c r="C94" s="148" t="s">
        <v>202</v>
      </c>
      <c r="D94" s="105" t="s">
        <v>76</v>
      </c>
      <c r="E94" s="32">
        <v>1</v>
      </c>
      <c r="F94" s="141">
        <v>0</v>
      </c>
      <c r="G94" s="91">
        <f t="shared" ref="G94:G95" si="9">E94*F94</f>
        <v>0</v>
      </c>
    </row>
    <row r="95" spans="2:7" s="75" customFormat="1" x14ac:dyDescent="0.2">
      <c r="B95" s="107" t="s">
        <v>200</v>
      </c>
      <c r="C95" s="148" t="s">
        <v>17</v>
      </c>
      <c r="D95" s="157" t="s">
        <v>76</v>
      </c>
      <c r="E95" s="32">
        <v>1</v>
      </c>
      <c r="F95" s="141">
        <v>0</v>
      </c>
      <c r="G95" s="91">
        <f t="shared" si="9"/>
        <v>0</v>
      </c>
    </row>
    <row r="96" spans="2:7" s="1" customFormat="1" ht="16.5" thickBot="1" x14ac:dyDescent="0.25">
      <c r="B96" s="30"/>
      <c r="C96" s="54"/>
      <c r="D96" s="31"/>
      <c r="E96" s="32"/>
      <c r="F96" s="33"/>
      <c r="G96" s="34"/>
    </row>
    <row r="97" spans="2:8" s="1" customFormat="1" ht="15" x14ac:dyDescent="0.25">
      <c r="B97" s="35"/>
      <c r="C97" s="186" t="s">
        <v>3</v>
      </c>
      <c r="D97" s="186"/>
      <c r="E97" s="36"/>
      <c r="F97" s="37"/>
      <c r="G97" s="38">
        <f>SUM(G10:G95)</f>
        <v>0</v>
      </c>
    </row>
    <row r="98" spans="2:8" s="1" customFormat="1" ht="15" x14ac:dyDescent="0.25">
      <c r="B98" s="14"/>
      <c r="C98" s="179" t="s">
        <v>4</v>
      </c>
      <c r="D98" s="179"/>
      <c r="E98" s="27" t="s">
        <v>33</v>
      </c>
      <c r="F98" s="17">
        <v>0</v>
      </c>
      <c r="G98" s="39">
        <f>G97*F98</f>
        <v>0</v>
      </c>
    </row>
    <row r="99" spans="2:8" s="1" customFormat="1" ht="15" x14ac:dyDescent="0.25">
      <c r="B99" s="14"/>
      <c r="C99" s="179" t="s">
        <v>5</v>
      </c>
      <c r="D99" s="179"/>
      <c r="E99" s="27" t="s">
        <v>33</v>
      </c>
      <c r="F99" s="17">
        <v>0</v>
      </c>
      <c r="G99" s="39">
        <f>G97*F99</f>
        <v>0</v>
      </c>
    </row>
    <row r="100" spans="2:8" s="1" customFormat="1" ht="15" x14ac:dyDescent="0.25">
      <c r="B100" s="14"/>
      <c r="C100" s="179" t="s">
        <v>6</v>
      </c>
      <c r="D100" s="179"/>
      <c r="E100" s="27"/>
      <c r="F100" s="9"/>
      <c r="G100" s="28">
        <f>SUM(G97:G99)</f>
        <v>0</v>
      </c>
    </row>
    <row r="101" spans="2:8" s="1" customFormat="1" ht="15" x14ac:dyDescent="0.25">
      <c r="B101" s="14"/>
      <c r="C101" s="179" t="s">
        <v>7</v>
      </c>
      <c r="D101" s="179"/>
      <c r="E101" s="27" t="s">
        <v>33</v>
      </c>
      <c r="F101" s="17">
        <v>0.19</v>
      </c>
      <c r="G101" s="39">
        <f>G100*F101</f>
        <v>0</v>
      </c>
    </row>
    <row r="102" spans="2:8" s="1" customFormat="1" ht="16.5" thickBot="1" x14ac:dyDescent="0.3">
      <c r="B102" s="15"/>
      <c r="C102" s="180" t="s">
        <v>8</v>
      </c>
      <c r="D102" s="180"/>
      <c r="E102" s="29"/>
      <c r="F102" s="16"/>
      <c r="G102" s="40">
        <f>SUM(G100:G101)</f>
        <v>0</v>
      </c>
      <c r="H102" s="4"/>
    </row>
  </sheetData>
  <mergeCells count="9">
    <mergeCell ref="C99:D99"/>
    <mergeCell ref="C100:D100"/>
    <mergeCell ref="C101:D101"/>
    <mergeCell ref="C102:D102"/>
    <mergeCell ref="B3:C3"/>
    <mergeCell ref="B4:C4"/>
    <mergeCell ref="B7:G7"/>
    <mergeCell ref="C97:D97"/>
    <mergeCell ref="C98:D98"/>
  </mergeCells>
  <phoneticPr fontId="28" type="noConversion"/>
  <pageMargins left="0.7" right="0.7" top="0.75" bottom="0.75" header="0.3" footer="0.3"/>
  <pageSetup scale="8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P109"/>
  <sheetViews>
    <sheetView showGridLines="0" topLeftCell="C70" zoomScale="90" zoomScaleNormal="90" workbookViewId="0">
      <selection activeCell="L43" sqref="L43"/>
    </sheetView>
  </sheetViews>
  <sheetFormatPr baseColWidth="10" defaultColWidth="11.5703125" defaultRowHeight="15.75" x14ac:dyDescent="0.25"/>
  <cols>
    <col min="1" max="1" width="8.28515625" style="2" customWidth="1"/>
    <col min="2" max="2" width="9.42578125" style="1" customWidth="1"/>
    <col min="3" max="3" width="73.85546875" style="145" customWidth="1"/>
    <col min="4" max="4" width="14.42578125" style="20" customWidth="1"/>
    <col min="5" max="5" width="18" style="25" customWidth="1"/>
    <col min="6" max="6" width="16.28515625" style="3" customWidth="1"/>
    <col min="7" max="7" width="18.85546875" style="3" customWidth="1"/>
    <col min="8" max="8" width="9.42578125" style="1" customWidth="1"/>
    <col min="9" max="11" width="11.5703125" style="2"/>
    <col min="12" max="12" width="70.42578125" style="2" bestFit="1" customWidth="1"/>
    <col min="13" max="16384" width="11.5703125" style="2"/>
  </cols>
  <sheetData>
    <row r="1" spans="1:7" x14ac:dyDescent="0.25">
      <c r="A1" s="18"/>
      <c r="B1" s="19"/>
      <c r="C1" s="144"/>
      <c r="E1" s="24"/>
      <c r="F1" s="20"/>
      <c r="G1" s="20"/>
    </row>
    <row r="2" spans="1:7" x14ac:dyDescent="0.25">
      <c r="A2" s="18"/>
      <c r="B2" s="19"/>
      <c r="C2" s="144"/>
      <c r="E2" s="24"/>
      <c r="F2" s="20"/>
      <c r="G2" s="20"/>
    </row>
    <row r="3" spans="1:7" ht="21" x14ac:dyDescent="0.35">
      <c r="A3" s="18"/>
      <c r="B3" s="181" t="s">
        <v>159</v>
      </c>
      <c r="C3" s="181"/>
      <c r="E3" s="24"/>
      <c r="F3" s="20"/>
      <c r="G3" s="20"/>
    </row>
    <row r="4" spans="1:7" x14ac:dyDescent="0.25">
      <c r="A4" s="18"/>
      <c r="B4" s="182" t="s">
        <v>92</v>
      </c>
      <c r="C4" s="182"/>
      <c r="E4" s="24"/>
      <c r="F4" s="20"/>
      <c r="G4" s="20"/>
    </row>
    <row r="5" spans="1:7" x14ac:dyDescent="0.25">
      <c r="A5" s="18"/>
      <c r="B5" s="21"/>
      <c r="C5" s="144"/>
      <c r="E5" s="24"/>
      <c r="F5" s="20"/>
      <c r="G5" s="20"/>
    </row>
    <row r="6" spans="1:7" ht="16.5" thickBot="1" x14ac:dyDescent="0.3"/>
    <row r="7" spans="1:7" x14ac:dyDescent="0.2">
      <c r="B7" s="183" t="s">
        <v>87</v>
      </c>
      <c r="C7" s="184"/>
      <c r="D7" s="184"/>
      <c r="E7" s="184"/>
      <c r="F7" s="184"/>
      <c r="G7" s="185"/>
    </row>
    <row r="8" spans="1:7" x14ac:dyDescent="0.25">
      <c r="B8" s="125" t="s">
        <v>61</v>
      </c>
      <c r="C8" s="146" t="s">
        <v>60</v>
      </c>
      <c r="D8" s="126" t="s">
        <v>88</v>
      </c>
      <c r="E8" s="127" t="s">
        <v>89</v>
      </c>
      <c r="F8" s="126" t="s">
        <v>90</v>
      </c>
      <c r="G8" s="128" t="s">
        <v>91</v>
      </c>
    </row>
    <row r="9" spans="1:7" s="75" customFormat="1" x14ac:dyDescent="0.2">
      <c r="B9" s="142" t="s">
        <v>0</v>
      </c>
      <c r="C9" s="143" t="s">
        <v>12</v>
      </c>
      <c r="D9" s="87"/>
      <c r="E9" s="87"/>
      <c r="F9" s="87"/>
      <c r="G9" s="88"/>
    </row>
    <row r="10" spans="1:7" x14ac:dyDescent="0.2">
      <c r="B10" s="43" t="s">
        <v>9</v>
      </c>
      <c r="C10" s="44" t="s">
        <v>13</v>
      </c>
      <c r="D10" s="42" t="s">
        <v>76</v>
      </c>
      <c r="E10" s="45">
        <v>1</v>
      </c>
      <c r="F10" s="46">
        <v>0</v>
      </c>
      <c r="G10" s="47">
        <f>E10*F10</f>
        <v>0</v>
      </c>
    </row>
    <row r="11" spans="1:7" x14ac:dyDescent="0.2">
      <c r="B11" s="43" t="s">
        <v>10</v>
      </c>
      <c r="C11" s="44" t="s">
        <v>14</v>
      </c>
      <c r="D11" s="42" t="s">
        <v>76</v>
      </c>
      <c r="E11" s="45">
        <v>1</v>
      </c>
      <c r="F11" s="46">
        <v>0</v>
      </c>
      <c r="G11" s="47">
        <f>E11*F11</f>
        <v>0</v>
      </c>
    </row>
    <row r="12" spans="1:7" x14ac:dyDescent="0.2">
      <c r="B12" s="11" t="s">
        <v>197</v>
      </c>
      <c r="C12" s="44" t="s">
        <v>199</v>
      </c>
      <c r="D12" s="22" t="s">
        <v>198</v>
      </c>
      <c r="E12" s="26">
        <v>1</v>
      </c>
      <c r="F12" s="6">
        <v>0</v>
      </c>
      <c r="G12" s="12">
        <f>E12*F12</f>
        <v>0</v>
      </c>
    </row>
    <row r="13" spans="1:7" s="75" customFormat="1" x14ac:dyDescent="0.2">
      <c r="B13" s="142" t="s">
        <v>1</v>
      </c>
      <c r="C13" s="143" t="s">
        <v>15</v>
      </c>
      <c r="D13" s="87"/>
      <c r="E13" s="87"/>
      <c r="F13" s="87"/>
      <c r="G13" s="88"/>
    </row>
    <row r="14" spans="1:7" x14ac:dyDescent="0.2">
      <c r="B14" s="71" t="s">
        <v>22</v>
      </c>
      <c r="C14" s="71" t="s">
        <v>16</v>
      </c>
      <c r="D14" s="71"/>
      <c r="E14" s="71"/>
      <c r="F14" s="71"/>
      <c r="G14" s="71"/>
    </row>
    <row r="15" spans="1:7" x14ac:dyDescent="0.2">
      <c r="B15" s="43" t="s">
        <v>37</v>
      </c>
      <c r="C15" s="44" t="s">
        <v>108</v>
      </c>
      <c r="D15" s="42" t="s">
        <v>29</v>
      </c>
      <c r="E15" s="45">
        <v>17</v>
      </c>
      <c r="F15" s="46">
        <v>0</v>
      </c>
      <c r="G15" s="47">
        <f>E15*F15</f>
        <v>0</v>
      </c>
    </row>
    <row r="16" spans="1:7" x14ac:dyDescent="0.2">
      <c r="B16" s="43" t="s">
        <v>38</v>
      </c>
      <c r="C16" s="44" t="s">
        <v>105</v>
      </c>
      <c r="D16" s="42" t="s">
        <v>94</v>
      </c>
      <c r="E16" s="45">
        <v>10</v>
      </c>
      <c r="F16" s="46">
        <v>0</v>
      </c>
      <c r="G16" s="47">
        <f t="shared" ref="G16:G27" si="0">E16*F16</f>
        <v>0</v>
      </c>
    </row>
    <row r="17" spans="2:16" x14ac:dyDescent="0.2">
      <c r="B17" s="43" t="s">
        <v>39</v>
      </c>
      <c r="C17" s="44" t="s">
        <v>107</v>
      </c>
      <c r="D17" s="42" t="s">
        <v>94</v>
      </c>
      <c r="E17" s="45">
        <v>1</v>
      </c>
      <c r="F17" s="46">
        <v>0</v>
      </c>
      <c r="G17" s="47">
        <f t="shared" si="0"/>
        <v>0</v>
      </c>
    </row>
    <row r="18" spans="2:16" x14ac:dyDescent="0.2">
      <c r="B18" s="43" t="s">
        <v>40</v>
      </c>
      <c r="C18" s="44" t="s">
        <v>110</v>
      </c>
      <c r="D18" s="42" t="s">
        <v>94</v>
      </c>
      <c r="E18" s="45">
        <v>6</v>
      </c>
      <c r="F18" s="46">
        <v>0</v>
      </c>
      <c r="G18" s="47">
        <f t="shared" si="0"/>
        <v>0</v>
      </c>
    </row>
    <row r="19" spans="2:16" x14ac:dyDescent="0.2">
      <c r="B19" s="43" t="s">
        <v>41</v>
      </c>
      <c r="C19" s="44" t="s">
        <v>77</v>
      </c>
      <c r="D19" s="42" t="s">
        <v>94</v>
      </c>
      <c r="E19" s="45">
        <v>7</v>
      </c>
      <c r="F19" s="46">
        <v>0</v>
      </c>
      <c r="G19" s="47">
        <f t="shared" si="0"/>
        <v>0</v>
      </c>
    </row>
    <row r="20" spans="2:16" x14ac:dyDescent="0.2">
      <c r="B20" s="43" t="s">
        <v>42</v>
      </c>
      <c r="C20" s="44" t="s">
        <v>160</v>
      </c>
      <c r="D20" s="42" t="s">
        <v>29</v>
      </c>
      <c r="E20" s="45">
        <v>95</v>
      </c>
      <c r="F20" s="46">
        <v>0</v>
      </c>
      <c r="G20" s="47">
        <f t="shared" si="0"/>
        <v>0</v>
      </c>
    </row>
    <row r="21" spans="2:16" x14ac:dyDescent="0.2">
      <c r="B21" s="43" t="s">
        <v>43</v>
      </c>
      <c r="C21" s="44" t="s">
        <v>161</v>
      </c>
      <c r="D21" s="42" t="s">
        <v>29</v>
      </c>
      <c r="E21" s="45">
        <v>32</v>
      </c>
      <c r="F21" s="46">
        <v>0</v>
      </c>
      <c r="G21" s="47">
        <f t="shared" si="0"/>
        <v>0</v>
      </c>
    </row>
    <row r="22" spans="2:16" x14ac:dyDescent="0.2">
      <c r="B22" s="43" t="s">
        <v>44</v>
      </c>
      <c r="C22" s="44" t="s">
        <v>78</v>
      </c>
      <c r="D22" s="42" t="s">
        <v>94</v>
      </c>
      <c r="E22" s="45">
        <v>5</v>
      </c>
      <c r="F22" s="46">
        <v>0</v>
      </c>
      <c r="G22" s="47">
        <f t="shared" si="0"/>
        <v>0</v>
      </c>
    </row>
    <row r="23" spans="2:16" s="1" customFormat="1" x14ac:dyDescent="0.25">
      <c r="B23" s="43" t="s">
        <v>45</v>
      </c>
      <c r="C23" s="48" t="s">
        <v>93</v>
      </c>
      <c r="D23" s="49" t="s">
        <v>94</v>
      </c>
      <c r="E23" s="45">
        <v>3</v>
      </c>
      <c r="F23" s="46">
        <v>0</v>
      </c>
      <c r="G23" s="47">
        <f t="shared" si="0"/>
        <v>0</v>
      </c>
      <c r="K23" s="2"/>
      <c r="L23" s="2"/>
      <c r="M23" s="2"/>
      <c r="N23" s="2"/>
      <c r="O23" s="2"/>
      <c r="P23" s="2"/>
    </row>
    <row r="24" spans="2:16" s="1" customFormat="1" x14ac:dyDescent="0.25">
      <c r="B24" s="43" t="s">
        <v>67</v>
      </c>
      <c r="C24" s="48" t="s">
        <v>203</v>
      </c>
      <c r="D24" s="49" t="s">
        <v>94</v>
      </c>
      <c r="E24" s="45">
        <v>2</v>
      </c>
      <c r="F24" s="46">
        <v>0</v>
      </c>
      <c r="G24" s="47">
        <f t="shared" si="0"/>
        <v>0</v>
      </c>
      <c r="K24" s="2"/>
      <c r="L24" s="2"/>
      <c r="M24" s="2"/>
      <c r="N24" s="2"/>
      <c r="O24" s="2"/>
      <c r="P24" s="2"/>
    </row>
    <row r="25" spans="2:16" s="75" customFormat="1" x14ac:dyDescent="0.25">
      <c r="B25" s="43" t="s">
        <v>70</v>
      </c>
      <c r="C25" s="154" t="s">
        <v>204</v>
      </c>
      <c r="D25" s="96" t="s">
        <v>29</v>
      </c>
      <c r="E25" s="26">
        <v>30</v>
      </c>
      <c r="F25" s="90">
        <v>0</v>
      </c>
      <c r="G25" s="47">
        <f t="shared" si="0"/>
        <v>0</v>
      </c>
      <c r="K25" s="2"/>
      <c r="L25" s="2"/>
      <c r="M25" s="2"/>
      <c r="N25" s="2"/>
      <c r="O25" s="2"/>
      <c r="P25" s="2"/>
    </row>
    <row r="26" spans="2:16" s="75" customFormat="1" x14ac:dyDescent="0.25">
      <c r="B26" s="43" t="s">
        <v>82</v>
      </c>
      <c r="C26" s="154" t="s">
        <v>220</v>
      </c>
      <c r="D26" s="96" t="s">
        <v>106</v>
      </c>
      <c r="E26" s="26">
        <v>10</v>
      </c>
      <c r="F26" s="90">
        <v>0</v>
      </c>
      <c r="G26" s="12">
        <f t="shared" si="0"/>
        <v>0</v>
      </c>
      <c r="K26" s="2"/>
      <c r="L26" s="2"/>
      <c r="M26" s="2"/>
      <c r="N26" s="2"/>
      <c r="O26" s="2"/>
      <c r="P26" s="2"/>
    </row>
    <row r="27" spans="2:16" s="75" customFormat="1" x14ac:dyDescent="0.25">
      <c r="B27" s="43" t="s">
        <v>83</v>
      </c>
      <c r="C27" s="154" t="s">
        <v>221</v>
      </c>
      <c r="D27" s="96" t="s">
        <v>106</v>
      </c>
      <c r="E27" s="26">
        <v>10</v>
      </c>
      <c r="F27" s="90">
        <v>0</v>
      </c>
      <c r="G27" s="12">
        <f t="shared" si="0"/>
        <v>0</v>
      </c>
      <c r="K27" s="2"/>
      <c r="L27" s="2"/>
      <c r="M27" s="2"/>
      <c r="N27" s="2"/>
      <c r="O27" s="2"/>
      <c r="P27" s="2"/>
    </row>
    <row r="28" spans="2:16" x14ac:dyDescent="0.2">
      <c r="B28" s="71" t="s">
        <v>18</v>
      </c>
      <c r="C28" s="149" t="s">
        <v>205</v>
      </c>
      <c r="D28" s="71"/>
      <c r="E28" s="71"/>
      <c r="F28" s="71"/>
      <c r="G28" s="71"/>
    </row>
    <row r="29" spans="2:16" s="75" customFormat="1" x14ac:dyDescent="0.25">
      <c r="B29" s="11" t="s">
        <v>46</v>
      </c>
      <c r="C29" s="44" t="s">
        <v>207</v>
      </c>
      <c r="D29" s="8" t="s">
        <v>29</v>
      </c>
      <c r="E29" s="45">
        <v>30</v>
      </c>
      <c r="F29" s="10">
        <v>0</v>
      </c>
      <c r="G29" s="91">
        <f>E29*F29</f>
        <v>0</v>
      </c>
      <c r="K29" s="2"/>
      <c r="L29" s="2"/>
      <c r="M29" s="2"/>
      <c r="N29" s="2"/>
      <c r="O29" s="2"/>
      <c r="P29" s="2"/>
    </row>
    <row r="30" spans="2:16" s="75" customFormat="1" x14ac:dyDescent="0.25">
      <c r="B30" s="11" t="s">
        <v>149</v>
      </c>
      <c r="C30" s="44" t="s">
        <v>206</v>
      </c>
      <c r="D30" s="8" t="str">
        <f>D29</f>
        <v>m2</v>
      </c>
      <c r="E30" s="45">
        <v>30</v>
      </c>
      <c r="F30" s="10">
        <v>0</v>
      </c>
      <c r="G30" s="91">
        <f t="shared" ref="G30:G32" si="1">E30*F30</f>
        <v>0</v>
      </c>
      <c r="K30" s="2"/>
      <c r="L30" s="2"/>
      <c r="M30" s="2"/>
      <c r="N30" s="2"/>
      <c r="O30" s="2"/>
      <c r="P30" s="2"/>
    </row>
    <row r="31" spans="2:16" s="75" customFormat="1" x14ac:dyDescent="0.25">
      <c r="B31" s="11" t="s">
        <v>158</v>
      </c>
      <c r="C31" s="44" t="s">
        <v>174</v>
      </c>
      <c r="D31" s="8" t="s">
        <v>29</v>
      </c>
      <c r="E31" s="45">
        <v>30</v>
      </c>
      <c r="F31" s="10">
        <v>0</v>
      </c>
      <c r="G31" s="91">
        <f t="shared" si="1"/>
        <v>0</v>
      </c>
      <c r="K31" s="2"/>
      <c r="L31" s="2"/>
      <c r="M31" s="2"/>
      <c r="N31" s="2"/>
      <c r="O31" s="2"/>
      <c r="P31" s="2"/>
    </row>
    <row r="32" spans="2:16" s="75" customFormat="1" x14ac:dyDescent="0.2">
      <c r="B32" s="11" t="s">
        <v>186</v>
      </c>
      <c r="C32" s="147" t="s">
        <v>121</v>
      </c>
      <c r="D32" s="83" t="s">
        <v>29</v>
      </c>
      <c r="E32" s="26">
        <v>10</v>
      </c>
      <c r="F32" s="90">
        <v>0</v>
      </c>
      <c r="G32" s="91">
        <f t="shared" si="1"/>
        <v>0</v>
      </c>
      <c r="K32" s="2"/>
      <c r="L32" s="2"/>
      <c r="M32" s="2"/>
      <c r="N32" s="2"/>
      <c r="O32" s="2"/>
      <c r="P32" s="2"/>
    </row>
    <row r="33" spans="2:16" s="1" customFormat="1" x14ac:dyDescent="0.2">
      <c r="B33" s="71" t="s">
        <v>21</v>
      </c>
      <c r="C33" s="71" t="s">
        <v>73</v>
      </c>
      <c r="D33" s="71"/>
      <c r="E33" s="71"/>
      <c r="F33" s="71"/>
      <c r="G33" s="71"/>
      <c r="K33" s="2"/>
      <c r="L33" s="2"/>
      <c r="M33" s="2"/>
      <c r="N33" s="2"/>
      <c r="O33" s="2"/>
      <c r="P33" s="2"/>
    </row>
    <row r="34" spans="2:16" s="1" customFormat="1" x14ac:dyDescent="0.2">
      <c r="B34" s="43" t="s">
        <v>47</v>
      </c>
      <c r="C34" s="44" t="s">
        <v>163</v>
      </c>
      <c r="D34" s="42" t="s">
        <v>94</v>
      </c>
      <c r="E34" s="45">
        <v>1</v>
      </c>
      <c r="F34" s="46">
        <v>0</v>
      </c>
      <c r="G34" s="47">
        <f>E34*F34</f>
        <v>0</v>
      </c>
      <c r="K34" s="2"/>
      <c r="L34" s="2"/>
      <c r="M34" s="2"/>
      <c r="N34" s="2"/>
      <c r="O34" s="2"/>
      <c r="P34" s="2"/>
    </row>
    <row r="35" spans="2:16" s="1" customFormat="1" x14ac:dyDescent="0.2">
      <c r="B35" s="43" t="s">
        <v>113</v>
      </c>
      <c r="C35" s="44" t="s">
        <v>162</v>
      </c>
      <c r="D35" s="42" t="s">
        <v>94</v>
      </c>
      <c r="E35" s="45">
        <v>3</v>
      </c>
      <c r="F35" s="46">
        <v>0</v>
      </c>
      <c r="G35" s="47">
        <f>E35*F35</f>
        <v>0</v>
      </c>
    </row>
    <row r="36" spans="2:16" s="1" customFormat="1" x14ac:dyDescent="0.2">
      <c r="B36" s="71" t="s">
        <v>23</v>
      </c>
      <c r="C36" s="153" t="s">
        <v>209</v>
      </c>
      <c r="D36" s="71"/>
      <c r="E36" s="71"/>
      <c r="F36" s="71"/>
      <c r="G36" s="71"/>
    </row>
    <row r="37" spans="2:16" s="1" customFormat="1" x14ac:dyDescent="0.2">
      <c r="B37" s="43" t="s">
        <v>71</v>
      </c>
      <c r="C37" s="44" t="s">
        <v>164</v>
      </c>
      <c r="D37" s="42" t="s">
        <v>94</v>
      </c>
      <c r="E37" s="45">
        <v>1</v>
      </c>
      <c r="F37" s="46">
        <v>0</v>
      </c>
      <c r="G37" s="47">
        <f>E37*F37</f>
        <v>0</v>
      </c>
    </row>
    <row r="38" spans="2:16" s="1" customFormat="1" x14ac:dyDescent="0.2">
      <c r="B38" s="43" t="s">
        <v>72</v>
      </c>
      <c r="C38" s="44" t="s">
        <v>95</v>
      </c>
      <c r="D38" s="42" t="s">
        <v>94</v>
      </c>
      <c r="E38" s="45">
        <v>12</v>
      </c>
      <c r="F38" s="46">
        <v>0</v>
      </c>
      <c r="G38" s="47">
        <f>E38*F38</f>
        <v>0</v>
      </c>
    </row>
    <row r="39" spans="2:16" s="1" customFormat="1" x14ac:dyDescent="0.2">
      <c r="B39" s="43" t="s">
        <v>133</v>
      </c>
      <c r="C39" s="44" t="s">
        <v>165</v>
      </c>
      <c r="D39" s="42" t="s">
        <v>94</v>
      </c>
      <c r="E39" s="45">
        <v>3</v>
      </c>
      <c r="F39" s="46">
        <v>0</v>
      </c>
      <c r="G39" s="47">
        <f>E39*F39</f>
        <v>0</v>
      </c>
    </row>
    <row r="40" spans="2:16" s="1" customFormat="1" x14ac:dyDescent="0.2">
      <c r="B40" s="43" t="s">
        <v>134</v>
      </c>
      <c r="C40" s="44" t="s">
        <v>24</v>
      </c>
      <c r="D40" s="42" t="s">
        <v>94</v>
      </c>
      <c r="E40" s="45">
        <v>4</v>
      </c>
      <c r="F40" s="46">
        <v>0</v>
      </c>
      <c r="G40" s="47">
        <f>E40*F40</f>
        <v>0</v>
      </c>
    </row>
    <row r="41" spans="2:16" s="1" customFormat="1" x14ac:dyDescent="0.2">
      <c r="B41" s="71" t="s">
        <v>25</v>
      </c>
      <c r="C41" s="71" t="s">
        <v>116</v>
      </c>
      <c r="D41" s="71"/>
      <c r="E41" s="71"/>
      <c r="F41" s="71"/>
      <c r="G41" s="71"/>
    </row>
    <row r="42" spans="2:16" s="1" customFormat="1" x14ac:dyDescent="0.2">
      <c r="B42" s="43" t="s">
        <v>48</v>
      </c>
      <c r="C42" s="44" t="s">
        <v>114</v>
      </c>
      <c r="D42" s="42" t="s">
        <v>29</v>
      </c>
      <c r="E42" s="45">
        <v>30</v>
      </c>
      <c r="F42" s="46">
        <v>0</v>
      </c>
      <c r="G42" s="47">
        <f>E42*F42</f>
        <v>0</v>
      </c>
    </row>
    <row r="43" spans="2:16" s="1" customFormat="1" x14ac:dyDescent="0.2">
      <c r="B43" s="43" t="s">
        <v>49</v>
      </c>
      <c r="C43" s="44" t="s">
        <v>115</v>
      </c>
      <c r="D43" s="42" t="s">
        <v>29</v>
      </c>
      <c r="E43" s="45">
        <v>91</v>
      </c>
      <c r="F43" s="46">
        <v>0</v>
      </c>
      <c r="G43" s="47">
        <f>E43*F43</f>
        <v>0</v>
      </c>
    </row>
    <row r="44" spans="2:16" s="1" customFormat="1" x14ac:dyDescent="0.2">
      <c r="B44" s="71" t="s">
        <v>26</v>
      </c>
      <c r="C44" s="71" t="s">
        <v>214</v>
      </c>
      <c r="D44" s="71"/>
      <c r="E44" s="71"/>
      <c r="F44" s="71"/>
      <c r="G44" s="71"/>
    </row>
    <row r="45" spans="2:16" s="1" customFormat="1" x14ac:dyDescent="0.2">
      <c r="B45" s="43" t="s">
        <v>50</v>
      </c>
      <c r="C45" s="44" t="s">
        <v>118</v>
      </c>
      <c r="D45" s="42" t="s">
        <v>29</v>
      </c>
      <c r="E45" s="45">
        <v>15</v>
      </c>
      <c r="F45" s="46">
        <v>0</v>
      </c>
      <c r="G45" s="47">
        <f t="shared" ref="G45:G50" si="2">E45*F45</f>
        <v>0</v>
      </c>
    </row>
    <row r="46" spans="2:16" x14ac:dyDescent="0.2">
      <c r="B46" s="43" t="s">
        <v>119</v>
      </c>
      <c r="C46" s="44" t="s">
        <v>109</v>
      </c>
      <c r="D46" s="42" t="s">
        <v>29</v>
      </c>
      <c r="E46" s="45">
        <v>48</v>
      </c>
      <c r="F46" s="46">
        <v>0</v>
      </c>
      <c r="G46" s="47">
        <f t="shared" si="2"/>
        <v>0</v>
      </c>
    </row>
    <row r="47" spans="2:16" s="1" customFormat="1" x14ac:dyDescent="0.2">
      <c r="B47" s="43" t="s">
        <v>135</v>
      </c>
      <c r="C47" s="44" t="s">
        <v>189</v>
      </c>
      <c r="D47" s="42" t="s">
        <v>29</v>
      </c>
      <c r="E47" s="45">
        <v>20</v>
      </c>
      <c r="F47" s="46">
        <v>0</v>
      </c>
      <c r="G47" s="47">
        <f t="shared" si="2"/>
        <v>0</v>
      </c>
    </row>
    <row r="48" spans="2:16" s="1" customFormat="1" x14ac:dyDescent="0.2">
      <c r="B48" s="43" t="s">
        <v>136</v>
      </c>
      <c r="C48" s="44" t="s">
        <v>171</v>
      </c>
      <c r="D48" s="42" t="s">
        <v>29</v>
      </c>
      <c r="E48" s="45">
        <v>11</v>
      </c>
      <c r="F48" s="46">
        <v>0</v>
      </c>
      <c r="G48" s="47">
        <f t="shared" si="2"/>
        <v>0</v>
      </c>
    </row>
    <row r="49" spans="2:9" s="1" customFormat="1" x14ac:dyDescent="0.2">
      <c r="B49" s="43" t="s">
        <v>137</v>
      </c>
      <c r="C49" s="44" t="s">
        <v>172</v>
      </c>
      <c r="D49" s="42" t="s">
        <v>29</v>
      </c>
      <c r="E49" s="45">
        <v>5</v>
      </c>
      <c r="F49" s="46">
        <v>0</v>
      </c>
      <c r="G49" s="47">
        <f t="shared" si="2"/>
        <v>0</v>
      </c>
    </row>
    <row r="50" spans="2:9" s="1" customFormat="1" x14ac:dyDescent="0.2">
      <c r="B50" s="43" t="s">
        <v>201</v>
      </c>
      <c r="C50" s="44" t="s">
        <v>173</v>
      </c>
      <c r="D50" s="42" t="s">
        <v>106</v>
      </c>
      <c r="E50" s="45">
        <v>43</v>
      </c>
      <c r="F50" s="46">
        <v>0</v>
      </c>
      <c r="G50" s="47">
        <f t="shared" si="2"/>
        <v>0</v>
      </c>
    </row>
    <row r="51" spans="2:9" s="1" customFormat="1" x14ac:dyDescent="0.2">
      <c r="B51" s="71" t="s">
        <v>27</v>
      </c>
      <c r="C51" s="71" t="s">
        <v>74</v>
      </c>
      <c r="D51" s="71"/>
      <c r="E51" s="71"/>
      <c r="F51" s="71"/>
      <c r="G51" s="71"/>
    </row>
    <row r="52" spans="2:9" s="1" customFormat="1" x14ac:dyDescent="0.2">
      <c r="B52" s="43" t="s">
        <v>51</v>
      </c>
      <c r="C52" s="44" t="s">
        <v>28</v>
      </c>
      <c r="D52" s="42" t="s">
        <v>29</v>
      </c>
      <c r="E52" s="45">
        <v>18</v>
      </c>
      <c r="F52" s="46">
        <v>0</v>
      </c>
      <c r="G52" s="47">
        <f>E52*F52</f>
        <v>0</v>
      </c>
    </row>
    <row r="53" spans="2:9" s="1" customFormat="1" x14ac:dyDescent="0.2">
      <c r="B53" s="43" t="s">
        <v>96</v>
      </c>
      <c r="C53" s="44" t="s">
        <v>117</v>
      </c>
      <c r="D53" s="42" t="s">
        <v>29</v>
      </c>
      <c r="E53" s="45">
        <v>30</v>
      </c>
      <c r="F53" s="46">
        <v>0</v>
      </c>
      <c r="G53" s="47">
        <f>E53*F53</f>
        <v>0</v>
      </c>
    </row>
    <row r="54" spans="2:9" s="1" customFormat="1" x14ac:dyDescent="0.2">
      <c r="B54" s="71" t="s">
        <v>79</v>
      </c>
      <c r="C54" s="71" t="s">
        <v>75</v>
      </c>
      <c r="D54" s="71"/>
      <c r="E54" s="71"/>
      <c r="F54" s="71"/>
      <c r="G54" s="71"/>
    </row>
    <row r="55" spans="2:9" s="1" customFormat="1" x14ac:dyDescent="0.2">
      <c r="B55" s="11" t="s">
        <v>80</v>
      </c>
      <c r="C55" s="44" t="s">
        <v>169</v>
      </c>
      <c r="D55" s="22" t="s">
        <v>94</v>
      </c>
      <c r="E55" s="45">
        <v>3</v>
      </c>
      <c r="F55" s="46">
        <v>0</v>
      </c>
      <c r="G55" s="47">
        <f t="shared" ref="G55:G62" si="3">E55*F55</f>
        <v>0</v>
      </c>
      <c r="H55" s="5"/>
    </row>
    <row r="56" spans="2:9" s="1" customFormat="1" x14ac:dyDescent="0.2">
      <c r="B56" s="11" t="s">
        <v>81</v>
      </c>
      <c r="C56" s="44" t="s">
        <v>166</v>
      </c>
      <c r="D56" s="22" t="s">
        <v>94</v>
      </c>
      <c r="E56" s="45">
        <v>3</v>
      </c>
      <c r="F56" s="46">
        <v>0</v>
      </c>
      <c r="G56" s="47">
        <f t="shared" si="3"/>
        <v>0</v>
      </c>
      <c r="H56" s="5"/>
    </row>
    <row r="57" spans="2:9" s="1" customFormat="1" x14ac:dyDescent="0.2">
      <c r="B57" s="11" t="s">
        <v>120</v>
      </c>
      <c r="C57" s="44" t="s">
        <v>167</v>
      </c>
      <c r="D57" s="22" t="s">
        <v>94</v>
      </c>
      <c r="E57" s="45">
        <v>3</v>
      </c>
      <c r="F57" s="46">
        <v>0</v>
      </c>
      <c r="G57" s="47">
        <f t="shared" si="3"/>
        <v>0</v>
      </c>
      <c r="H57" s="5"/>
    </row>
    <row r="58" spans="2:9" s="1" customFormat="1" x14ac:dyDescent="0.2">
      <c r="B58" s="11" t="s">
        <v>138</v>
      </c>
      <c r="C58" s="44" t="s">
        <v>168</v>
      </c>
      <c r="D58" s="22" t="s">
        <v>94</v>
      </c>
      <c r="E58" s="45">
        <v>3</v>
      </c>
      <c r="F58" s="46">
        <v>0</v>
      </c>
      <c r="G58" s="47">
        <f t="shared" si="3"/>
        <v>0</v>
      </c>
      <c r="H58" s="5"/>
    </row>
    <row r="59" spans="2:9" s="1" customFormat="1" x14ac:dyDescent="0.2">
      <c r="B59" s="11" t="s">
        <v>139</v>
      </c>
      <c r="C59" s="44" t="s">
        <v>170</v>
      </c>
      <c r="D59" s="22" t="s">
        <v>94</v>
      </c>
      <c r="E59" s="45">
        <v>3</v>
      </c>
      <c r="F59" s="46">
        <v>0</v>
      </c>
      <c r="G59" s="47">
        <f t="shared" si="3"/>
        <v>0</v>
      </c>
      <c r="H59" s="5"/>
    </row>
    <row r="60" spans="2:9" s="1" customFormat="1" x14ac:dyDescent="0.2">
      <c r="B60" s="11" t="s">
        <v>140</v>
      </c>
      <c r="C60" s="44" t="s">
        <v>111</v>
      </c>
      <c r="D60" s="22" t="s">
        <v>94</v>
      </c>
      <c r="E60" s="45">
        <v>3</v>
      </c>
      <c r="F60" s="46">
        <v>0</v>
      </c>
      <c r="G60" s="47">
        <f t="shared" si="3"/>
        <v>0</v>
      </c>
    </row>
    <row r="61" spans="2:9" s="1" customFormat="1" ht="31.5" x14ac:dyDescent="0.2">
      <c r="B61" s="11" t="s">
        <v>141</v>
      </c>
      <c r="C61" s="44" t="s">
        <v>155</v>
      </c>
      <c r="D61" s="22" t="s">
        <v>76</v>
      </c>
      <c r="E61" s="45">
        <v>1</v>
      </c>
      <c r="F61" s="46">
        <v>0</v>
      </c>
      <c r="G61" s="47">
        <f t="shared" si="3"/>
        <v>0</v>
      </c>
    </row>
    <row r="62" spans="2:9" s="1" customFormat="1" x14ac:dyDescent="0.2">
      <c r="B62" s="11" t="s">
        <v>142</v>
      </c>
      <c r="C62" s="44" t="s">
        <v>156</v>
      </c>
      <c r="D62" s="22" t="s">
        <v>29</v>
      </c>
      <c r="E62" s="45">
        <v>2</v>
      </c>
      <c r="F62" s="46">
        <v>0</v>
      </c>
      <c r="G62" s="47">
        <f t="shared" si="3"/>
        <v>0</v>
      </c>
    </row>
    <row r="63" spans="2:9" s="75" customFormat="1" x14ac:dyDescent="0.2">
      <c r="B63" s="142" t="s">
        <v>11</v>
      </c>
      <c r="C63" s="143" t="s">
        <v>19</v>
      </c>
      <c r="D63" s="87"/>
      <c r="E63" s="87"/>
      <c r="F63" s="87"/>
      <c r="G63" s="88"/>
      <c r="I63" s="1"/>
    </row>
    <row r="64" spans="2:9" s="1" customFormat="1" x14ac:dyDescent="0.2">
      <c r="B64" s="71" t="s">
        <v>30</v>
      </c>
      <c r="C64" s="149" t="s">
        <v>177</v>
      </c>
      <c r="D64" s="71"/>
      <c r="E64" s="71"/>
      <c r="F64" s="71"/>
      <c r="G64" s="71"/>
    </row>
    <row r="65" spans="2:8" s="1" customFormat="1" x14ac:dyDescent="0.2">
      <c r="B65" s="11" t="s">
        <v>64</v>
      </c>
      <c r="C65" s="44" t="s">
        <v>175</v>
      </c>
      <c r="D65" s="42" t="s">
        <v>106</v>
      </c>
      <c r="E65" s="45">
        <v>3</v>
      </c>
      <c r="F65" s="50">
        <v>0</v>
      </c>
      <c r="G65" s="47">
        <f t="shared" ref="G65:G73" si="4">E65*F65</f>
        <v>0</v>
      </c>
      <c r="H65" s="132"/>
    </row>
    <row r="66" spans="2:8" s="1" customFormat="1" x14ac:dyDescent="0.2">
      <c r="B66" s="11" t="s">
        <v>52</v>
      </c>
      <c r="C66" s="44" t="s">
        <v>176</v>
      </c>
      <c r="D66" s="42" t="s">
        <v>106</v>
      </c>
      <c r="E66" s="45">
        <v>4</v>
      </c>
      <c r="F66" s="50">
        <v>0</v>
      </c>
      <c r="G66" s="47">
        <f t="shared" si="4"/>
        <v>0</v>
      </c>
      <c r="H66" s="132"/>
    </row>
    <row r="67" spans="2:8" s="1" customFormat="1" x14ac:dyDescent="0.2">
      <c r="B67" s="11" t="s">
        <v>65</v>
      </c>
      <c r="C67" s="44" t="s">
        <v>193</v>
      </c>
      <c r="D67" s="42" t="s">
        <v>106</v>
      </c>
      <c r="E67" s="45">
        <v>3</v>
      </c>
      <c r="F67" s="50">
        <v>0</v>
      </c>
      <c r="G67" s="47">
        <f t="shared" si="4"/>
        <v>0</v>
      </c>
      <c r="H67" s="132"/>
    </row>
    <row r="68" spans="2:8" s="1" customFormat="1" x14ac:dyDescent="0.2">
      <c r="B68" s="11" t="s">
        <v>53</v>
      </c>
      <c r="C68" s="44" t="s">
        <v>194</v>
      </c>
      <c r="D68" s="42" t="s">
        <v>106</v>
      </c>
      <c r="E68" s="45">
        <v>6</v>
      </c>
      <c r="F68" s="50">
        <v>0</v>
      </c>
      <c r="G68" s="47">
        <f t="shared" si="4"/>
        <v>0</v>
      </c>
      <c r="H68" s="132"/>
    </row>
    <row r="69" spans="2:8" s="1" customFormat="1" x14ac:dyDescent="0.2">
      <c r="B69" s="11" t="s">
        <v>69</v>
      </c>
      <c r="C69" s="44" t="s">
        <v>34</v>
      </c>
      <c r="D69" s="51" t="s">
        <v>94</v>
      </c>
      <c r="E69" s="45">
        <v>2</v>
      </c>
      <c r="F69" s="50">
        <v>0</v>
      </c>
      <c r="G69" s="47">
        <f t="shared" si="4"/>
        <v>0</v>
      </c>
      <c r="H69" s="132"/>
    </row>
    <row r="70" spans="2:8" s="1" customFormat="1" ht="31.5" x14ac:dyDescent="0.2">
      <c r="B70" s="11" t="s">
        <v>85</v>
      </c>
      <c r="C70" s="44" t="s">
        <v>35</v>
      </c>
      <c r="D70" s="51" t="s">
        <v>94</v>
      </c>
      <c r="E70" s="45">
        <v>1</v>
      </c>
      <c r="F70" s="50">
        <v>0</v>
      </c>
      <c r="G70" s="47">
        <f t="shared" si="4"/>
        <v>0</v>
      </c>
      <c r="H70" s="132"/>
    </row>
    <row r="71" spans="2:8" s="1" customFormat="1" x14ac:dyDescent="0.2">
      <c r="B71" s="11" t="s">
        <v>97</v>
      </c>
      <c r="C71" s="44" t="s">
        <v>86</v>
      </c>
      <c r="D71" s="51" t="s">
        <v>94</v>
      </c>
      <c r="E71" s="45">
        <v>1</v>
      </c>
      <c r="F71" s="50">
        <v>0</v>
      </c>
      <c r="G71" s="47">
        <f t="shared" si="4"/>
        <v>0</v>
      </c>
      <c r="H71" s="132"/>
    </row>
    <row r="72" spans="2:8" s="1" customFormat="1" ht="31.5" x14ac:dyDescent="0.2">
      <c r="B72" s="11" t="s">
        <v>122</v>
      </c>
      <c r="C72" s="44" t="s">
        <v>112</v>
      </c>
      <c r="D72" s="51" t="s">
        <v>94</v>
      </c>
      <c r="E72" s="45">
        <v>2</v>
      </c>
      <c r="F72" s="50">
        <v>0</v>
      </c>
      <c r="G72" s="47">
        <f t="shared" si="4"/>
        <v>0</v>
      </c>
      <c r="H72" s="132"/>
    </row>
    <row r="73" spans="2:8" s="1" customFormat="1" x14ac:dyDescent="0.2">
      <c r="B73" s="11" t="s">
        <v>143</v>
      </c>
      <c r="C73" s="44" t="s">
        <v>131</v>
      </c>
      <c r="D73" s="51" t="s">
        <v>94</v>
      </c>
      <c r="E73" s="45">
        <v>3</v>
      </c>
      <c r="F73" s="50">
        <v>0</v>
      </c>
      <c r="G73" s="47">
        <f t="shared" si="4"/>
        <v>0</v>
      </c>
      <c r="H73" s="132"/>
    </row>
    <row r="74" spans="2:8" s="1" customFormat="1" x14ac:dyDescent="0.2">
      <c r="B74" s="11" t="s">
        <v>144</v>
      </c>
      <c r="C74" s="44" t="s">
        <v>232</v>
      </c>
      <c r="D74" s="51" t="s">
        <v>106</v>
      </c>
      <c r="E74" s="45">
        <v>17</v>
      </c>
      <c r="F74" s="50">
        <v>0</v>
      </c>
      <c r="G74" s="47">
        <f t="shared" ref="G74" si="5">E74*F74</f>
        <v>0</v>
      </c>
      <c r="H74" s="132"/>
    </row>
    <row r="75" spans="2:8" s="1" customFormat="1" x14ac:dyDescent="0.2">
      <c r="B75" s="71" t="s">
        <v>31</v>
      </c>
      <c r="C75" s="71" t="s">
        <v>20</v>
      </c>
      <c r="D75" s="71"/>
      <c r="E75" s="71"/>
      <c r="F75" s="71"/>
      <c r="G75" s="71"/>
    </row>
    <row r="76" spans="2:8" s="1" customFormat="1" x14ac:dyDescent="0.2">
      <c r="B76" s="13" t="s">
        <v>54</v>
      </c>
      <c r="C76" s="44" t="s">
        <v>123</v>
      </c>
      <c r="D76" s="23" t="s">
        <v>94</v>
      </c>
      <c r="E76" s="26">
        <v>2</v>
      </c>
      <c r="F76" s="7">
        <v>0</v>
      </c>
      <c r="G76" s="47">
        <f t="shared" ref="G76:G81" si="6">E76*F76</f>
        <v>0</v>
      </c>
    </row>
    <row r="77" spans="2:8" s="1" customFormat="1" ht="31.5" x14ac:dyDescent="0.2">
      <c r="B77" s="13" t="s">
        <v>55</v>
      </c>
      <c r="C77" s="44" t="s">
        <v>98</v>
      </c>
      <c r="D77" s="23" t="s">
        <v>94</v>
      </c>
      <c r="E77" s="26">
        <v>7</v>
      </c>
      <c r="F77" s="7">
        <v>0</v>
      </c>
      <c r="G77" s="47">
        <f t="shared" si="6"/>
        <v>0</v>
      </c>
    </row>
    <row r="78" spans="2:8" s="1" customFormat="1" ht="31.5" x14ac:dyDescent="0.2">
      <c r="B78" s="13" t="s">
        <v>56</v>
      </c>
      <c r="C78" s="44" t="s">
        <v>99</v>
      </c>
      <c r="D78" s="23" t="s">
        <v>94</v>
      </c>
      <c r="E78" s="26">
        <v>3</v>
      </c>
      <c r="F78" s="7">
        <v>0</v>
      </c>
      <c r="G78" s="47">
        <f t="shared" si="6"/>
        <v>0</v>
      </c>
    </row>
    <row r="79" spans="2:8" s="1" customFormat="1" ht="31.5" x14ac:dyDescent="0.2">
      <c r="B79" s="13" t="s">
        <v>66</v>
      </c>
      <c r="C79" s="44" t="s">
        <v>100</v>
      </c>
      <c r="D79" s="23" t="s">
        <v>94</v>
      </c>
      <c r="E79" s="26">
        <v>2</v>
      </c>
      <c r="F79" s="7">
        <v>0</v>
      </c>
      <c r="G79" s="47">
        <f t="shared" si="6"/>
        <v>0</v>
      </c>
    </row>
    <row r="80" spans="2:8" s="1" customFormat="1" ht="31.5" x14ac:dyDescent="0.2">
      <c r="B80" s="13" t="s">
        <v>57</v>
      </c>
      <c r="C80" s="44" t="s">
        <v>36</v>
      </c>
      <c r="D80" s="23" t="s">
        <v>94</v>
      </c>
      <c r="E80" s="26">
        <v>3</v>
      </c>
      <c r="F80" s="7">
        <v>0</v>
      </c>
      <c r="G80" s="47">
        <f t="shared" si="6"/>
        <v>0</v>
      </c>
    </row>
    <row r="81" spans="2:7" s="1" customFormat="1" ht="15" customHeight="1" x14ac:dyDescent="0.2">
      <c r="B81" s="13" t="s">
        <v>58</v>
      </c>
      <c r="C81" s="44" t="s">
        <v>101</v>
      </c>
      <c r="D81" s="23" t="s">
        <v>94</v>
      </c>
      <c r="E81" s="26">
        <v>3</v>
      </c>
      <c r="F81" s="7">
        <v>0</v>
      </c>
      <c r="G81" s="47">
        <f t="shared" si="6"/>
        <v>0</v>
      </c>
    </row>
    <row r="82" spans="2:7" s="1" customFormat="1" ht="15" customHeight="1" x14ac:dyDescent="0.2">
      <c r="B82" s="13" t="s">
        <v>63</v>
      </c>
      <c r="C82" s="44" t="s">
        <v>230</v>
      </c>
      <c r="D82" s="23" t="s">
        <v>94</v>
      </c>
      <c r="E82" s="26">
        <v>1</v>
      </c>
      <c r="F82" s="7">
        <v>0</v>
      </c>
      <c r="G82" s="47">
        <f t="shared" ref="G82" si="7">E82*F82</f>
        <v>0</v>
      </c>
    </row>
    <row r="83" spans="2:7" s="1" customFormat="1" x14ac:dyDescent="0.2">
      <c r="B83" s="71" t="s">
        <v>32</v>
      </c>
      <c r="C83" s="71" t="s">
        <v>124</v>
      </c>
      <c r="D83" s="71"/>
      <c r="E83" s="71"/>
      <c r="F83" s="71"/>
      <c r="G83" s="71"/>
    </row>
    <row r="84" spans="2:7" s="1" customFormat="1" x14ac:dyDescent="0.2">
      <c r="B84" s="43" t="s">
        <v>59</v>
      </c>
      <c r="C84" s="44" t="s">
        <v>102</v>
      </c>
      <c r="D84" s="51" t="s">
        <v>94</v>
      </c>
      <c r="E84" s="45">
        <v>12</v>
      </c>
      <c r="F84" s="52">
        <v>0</v>
      </c>
      <c r="G84" s="47">
        <f>E84*F84</f>
        <v>0</v>
      </c>
    </row>
    <row r="85" spans="2:7" s="1" customFormat="1" x14ac:dyDescent="0.2">
      <c r="B85" s="43" t="s">
        <v>62</v>
      </c>
      <c r="C85" s="44" t="s">
        <v>103</v>
      </c>
      <c r="D85" s="51" t="s">
        <v>106</v>
      </c>
      <c r="E85" s="45">
        <v>5</v>
      </c>
      <c r="F85" s="52">
        <v>0</v>
      </c>
      <c r="G85" s="47">
        <f>E85*F85</f>
        <v>0</v>
      </c>
    </row>
    <row r="86" spans="2:7" s="1" customFormat="1" x14ac:dyDescent="0.2">
      <c r="B86" s="71" t="s">
        <v>146</v>
      </c>
      <c r="C86" s="71" t="s">
        <v>196</v>
      </c>
      <c r="D86" s="71"/>
      <c r="E86" s="71"/>
      <c r="F86" s="71"/>
      <c r="G86" s="71"/>
    </row>
    <row r="87" spans="2:7" s="1" customFormat="1" x14ac:dyDescent="0.2">
      <c r="B87" s="43" t="s">
        <v>147</v>
      </c>
      <c r="C87" s="44" t="s">
        <v>127</v>
      </c>
      <c r="D87" s="42" t="s">
        <v>29</v>
      </c>
      <c r="E87" s="45">
        <v>1</v>
      </c>
      <c r="F87" s="46">
        <v>0</v>
      </c>
      <c r="G87" s="47">
        <f>F87*E87</f>
        <v>0</v>
      </c>
    </row>
    <row r="88" spans="2:7" s="1" customFormat="1" x14ac:dyDescent="0.2">
      <c r="B88" s="43" t="s">
        <v>148</v>
      </c>
      <c r="C88" s="44" t="s">
        <v>128</v>
      </c>
      <c r="D88" s="42" t="s">
        <v>94</v>
      </c>
      <c r="E88" s="45">
        <v>1</v>
      </c>
      <c r="F88" s="46">
        <v>0</v>
      </c>
      <c r="G88" s="47">
        <f>F88*E88</f>
        <v>0</v>
      </c>
    </row>
    <row r="89" spans="2:7" s="1" customFormat="1" x14ac:dyDescent="0.2">
      <c r="B89" s="129" t="s">
        <v>223</v>
      </c>
      <c r="C89" s="149" t="s">
        <v>224</v>
      </c>
      <c r="D89" s="130"/>
      <c r="E89" s="140"/>
      <c r="F89" s="130"/>
      <c r="G89" s="131"/>
    </row>
    <row r="90" spans="2:7" s="1" customFormat="1" x14ac:dyDescent="0.2">
      <c r="B90" s="11" t="s">
        <v>225</v>
      </c>
      <c r="C90" s="44" t="s">
        <v>226</v>
      </c>
      <c r="D90" s="22" t="s">
        <v>94</v>
      </c>
      <c r="E90" s="26">
        <v>1</v>
      </c>
      <c r="F90" s="6">
        <v>0</v>
      </c>
      <c r="G90" s="12">
        <f>F90*E90</f>
        <v>0</v>
      </c>
    </row>
    <row r="91" spans="2:7" s="75" customFormat="1" ht="15" customHeight="1" x14ac:dyDescent="0.2">
      <c r="B91" s="85" t="s">
        <v>2</v>
      </c>
      <c r="C91" s="143" t="s">
        <v>183</v>
      </c>
      <c r="D91" s="87"/>
      <c r="E91" s="87"/>
      <c r="F91" s="87"/>
      <c r="G91" s="88"/>
    </row>
    <row r="92" spans="2:7" s="75" customFormat="1" x14ac:dyDescent="0.2">
      <c r="B92" s="89" t="s">
        <v>125</v>
      </c>
      <c r="C92" s="147" t="s">
        <v>182</v>
      </c>
      <c r="D92" s="105" t="s">
        <v>76</v>
      </c>
      <c r="E92" s="26">
        <v>1</v>
      </c>
      <c r="F92" s="106">
        <v>0</v>
      </c>
      <c r="G92" s="91">
        <f>E92*F92</f>
        <v>0</v>
      </c>
    </row>
    <row r="93" spans="2:7" s="75" customFormat="1" x14ac:dyDescent="0.2">
      <c r="B93" s="89" t="s">
        <v>181</v>
      </c>
      <c r="C93" s="148" t="s">
        <v>184</v>
      </c>
      <c r="D93" s="105" t="s">
        <v>76</v>
      </c>
      <c r="E93" s="32">
        <v>1</v>
      </c>
      <c r="F93" s="141">
        <v>0</v>
      </c>
      <c r="G93" s="91">
        <f t="shared" ref="G93" si="8">E93*F93</f>
        <v>0</v>
      </c>
    </row>
    <row r="94" spans="2:7" s="1" customFormat="1" x14ac:dyDescent="0.2">
      <c r="B94" s="89" t="s">
        <v>200</v>
      </c>
      <c r="C94" s="44" t="s">
        <v>17</v>
      </c>
      <c r="D94" s="42" t="s">
        <v>76</v>
      </c>
      <c r="E94" s="45">
        <v>1</v>
      </c>
      <c r="F94" s="46">
        <v>0</v>
      </c>
      <c r="G94" s="47">
        <f>E94*F94</f>
        <v>0</v>
      </c>
    </row>
    <row r="95" spans="2:7" s="1" customFormat="1" ht="16.5" thickBot="1" x14ac:dyDescent="0.25">
      <c r="B95" s="53"/>
      <c r="C95" s="54"/>
      <c r="D95" s="55"/>
      <c r="E95" s="56"/>
      <c r="F95" s="57"/>
      <c r="G95" s="58"/>
    </row>
    <row r="96" spans="2:7" s="1" customFormat="1" x14ac:dyDescent="0.25">
      <c r="B96" s="59"/>
      <c r="C96" s="189" t="s">
        <v>3</v>
      </c>
      <c r="D96" s="189"/>
      <c r="E96" s="60"/>
      <c r="F96" s="61"/>
      <c r="G96" s="62">
        <f>SUM(G10:G94)</f>
        <v>0</v>
      </c>
    </row>
    <row r="97" spans="2:8" s="1" customFormat="1" x14ac:dyDescent="0.25">
      <c r="B97" s="63"/>
      <c r="C97" s="187" t="s">
        <v>4</v>
      </c>
      <c r="D97" s="187"/>
      <c r="E97" s="64" t="s">
        <v>33</v>
      </c>
      <c r="F97" s="65">
        <v>0</v>
      </c>
      <c r="G97" s="66">
        <f>G96*F97</f>
        <v>0</v>
      </c>
    </row>
    <row r="98" spans="2:8" s="1" customFormat="1" x14ac:dyDescent="0.25">
      <c r="B98" s="63"/>
      <c r="C98" s="187" t="s">
        <v>5</v>
      </c>
      <c r="D98" s="187"/>
      <c r="E98" s="64" t="s">
        <v>33</v>
      </c>
      <c r="F98" s="65">
        <v>0</v>
      </c>
      <c r="G98" s="66">
        <f>G96*F98</f>
        <v>0</v>
      </c>
    </row>
    <row r="99" spans="2:8" s="1" customFormat="1" x14ac:dyDescent="0.25">
      <c r="B99" s="63"/>
      <c r="C99" s="187" t="s">
        <v>6</v>
      </c>
      <c r="D99" s="187"/>
      <c r="E99" s="64"/>
      <c r="F99" s="41"/>
      <c r="G99" s="67">
        <f>SUM(G96:G98)</f>
        <v>0</v>
      </c>
    </row>
    <row r="100" spans="2:8" s="1" customFormat="1" x14ac:dyDescent="0.25">
      <c r="B100" s="63"/>
      <c r="C100" s="187" t="s">
        <v>7</v>
      </c>
      <c r="D100" s="187"/>
      <c r="E100" s="64" t="s">
        <v>33</v>
      </c>
      <c r="F100" s="65">
        <v>0.19</v>
      </c>
      <c r="G100" s="66">
        <f>G99*F100</f>
        <v>0</v>
      </c>
    </row>
    <row r="101" spans="2:8" s="1" customFormat="1" ht="16.5" thickBot="1" x14ac:dyDescent="0.3">
      <c r="B101" s="68"/>
      <c r="C101" s="180" t="s">
        <v>8</v>
      </c>
      <c r="D101" s="180"/>
      <c r="E101" s="69"/>
      <c r="F101" s="70"/>
      <c r="G101" s="40">
        <f>SUM(G99:G100)</f>
        <v>0</v>
      </c>
      <c r="H101" s="4"/>
    </row>
    <row r="103" spans="2:8" x14ac:dyDescent="0.25">
      <c r="D103" s="133"/>
      <c r="E103" s="134"/>
      <c r="F103" s="135"/>
      <c r="G103" s="135"/>
    </row>
    <row r="104" spans="2:8" x14ac:dyDescent="0.25">
      <c r="D104" s="188"/>
      <c r="E104" s="188"/>
      <c r="F104" s="188"/>
      <c r="G104" s="135"/>
    </row>
    <row r="105" spans="2:8" x14ac:dyDescent="0.25">
      <c r="D105" s="133"/>
      <c r="E105" s="137"/>
      <c r="F105" s="135"/>
      <c r="G105" s="135"/>
    </row>
    <row r="106" spans="2:8" x14ac:dyDescent="0.25">
      <c r="D106" s="133"/>
      <c r="E106" s="136"/>
      <c r="F106" s="136"/>
      <c r="G106" s="135"/>
    </row>
    <row r="107" spans="2:8" x14ac:dyDescent="0.25">
      <c r="D107" s="133"/>
      <c r="E107" s="136"/>
      <c r="F107" s="136"/>
      <c r="G107" s="135"/>
    </row>
    <row r="108" spans="2:8" x14ac:dyDescent="0.25">
      <c r="D108" s="133"/>
      <c r="E108" s="138"/>
      <c r="F108" s="138"/>
      <c r="G108" s="135"/>
    </row>
    <row r="109" spans="2:8" x14ac:dyDescent="0.25">
      <c r="D109" s="133"/>
      <c r="E109" s="134"/>
      <c r="F109" s="135"/>
      <c r="G109" s="135"/>
    </row>
  </sheetData>
  <mergeCells count="10">
    <mergeCell ref="C97:D97"/>
    <mergeCell ref="B3:C3"/>
    <mergeCell ref="B4:C4"/>
    <mergeCell ref="B7:G7"/>
    <mergeCell ref="C96:D96"/>
    <mergeCell ref="C98:D98"/>
    <mergeCell ref="C99:D99"/>
    <mergeCell ref="C100:D100"/>
    <mergeCell ref="C101:D101"/>
    <mergeCell ref="D104:F104"/>
  </mergeCells>
  <phoneticPr fontId="28" type="noConversion"/>
  <pageMargins left="0.7" right="0.7" top="0.75" bottom="0.75" header="0.3" footer="0.3"/>
  <pageSetup scale="88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07"/>
  <sheetViews>
    <sheetView showGridLines="0" topLeftCell="A95" zoomScale="90" zoomScaleNormal="90" workbookViewId="0">
      <selection activeCell="G50" sqref="G50"/>
    </sheetView>
  </sheetViews>
  <sheetFormatPr baseColWidth="10" defaultColWidth="11.5703125" defaultRowHeight="15.75" x14ac:dyDescent="0.25"/>
  <cols>
    <col min="1" max="1" width="14" style="75" customWidth="1"/>
    <col min="2" max="2" width="6.140625" style="75" bestFit="1" customWidth="1"/>
    <col min="3" max="3" width="92.42578125" style="151" customWidth="1"/>
    <col min="4" max="4" width="6.85546875" style="73" bestFit="1" customWidth="1"/>
    <col min="5" max="5" width="8.42578125" style="77" bestFit="1" customWidth="1"/>
    <col min="6" max="6" width="13.42578125" style="78" bestFit="1" customWidth="1"/>
    <col min="7" max="7" width="18.85546875" style="78" customWidth="1"/>
    <col min="8" max="16384" width="11.5703125" style="75"/>
  </cols>
  <sheetData>
    <row r="1" spans="1:8" x14ac:dyDescent="0.25">
      <c r="A1" s="72"/>
      <c r="B1" s="72"/>
      <c r="C1" s="150"/>
      <c r="E1" s="74"/>
      <c r="F1" s="73"/>
      <c r="G1" s="73"/>
    </row>
    <row r="2" spans="1:8" x14ac:dyDescent="0.25">
      <c r="A2" s="72"/>
      <c r="B2" s="72"/>
      <c r="C2" s="150"/>
      <c r="E2" s="74"/>
      <c r="F2" s="73"/>
      <c r="G2" s="73"/>
    </row>
    <row r="3" spans="1:8" ht="21" x14ac:dyDescent="0.35">
      <c r="A3" s="72"/>
      <c r="B3" s="191" t="s">
        <v>150</v>
      </c>
      <c r="C3" s="191"/>
      <c r="E3" s="74"/>
      <c r="F3" s="73"/>
      <c r="G3" s="73"/>
    </row>
    <row r="4" spans="1:8" x14ac:dyDescent="0.25">
      <c r="A4" s="72"/>
      <c r="B4" s="192" t="s">
        <v>92</v>
      </c>
      <c r="C4" s="192"/>
      <c r="E4" s="74"/>
      <c r="F4" s="73"/>
      <c r="G4" s="73"/>
    </row>
    <row r="5" spans="1:8" x14ac:dyDescent="0.25">
      <c r="A5" s="72"/>
      <c r="B5" s="76"/>
      <c r="C5" s="150"/>
      <c r="E5" s="74"/>
      <c r="F5" s="73"/>
      <c r="G5" s="73"/>
    </row>
    <row r="6" spans="1:8" ht="16.5" thickBot="1" x14ac:dyDescent="0.3"/>
    <row r="7" spans="1:8" x14ac:dyDescent="0.2">
      <c r="B7" s="183" t="s">
        <v>87</v>
      </c>
      <c r="C7" s="184"/>
      <c r="D7" s="184"/>
      <c r="E7" s="184"/>
      <c r="F7" s="184"/>
      <c r="G7" s="185"/>
    </row>
    <row r="8" spans="1:8" x14ac:dyDescent="0.25">
      <c r="B8" s="79" t="s">
        <v>61</v>
      </c>
      <c r="C8" s="152" t="s">
        <v>60</v>
      </c>
      <c r="D8" s="80" t="s">
        <v>88</v>
      </c>
      <c r="E8" s="81" t="s">
        <v>89</v>
      </c>
      <c r="F8" s="80" t="s">
        <v>90</v>
      </c>
      <c r="G8" s="82" t="s">
        <v>91</v>
      </c>
    </row>
    <row r="9" spans="1:8" s="84" customFormat="1" x14ac:dyDescent="0.25">
      <c r="B9" s="85" t="s">
        <v>0</v>
      </c>
      <c r="C9" s="143" t="s">
        <v>12</v>
      </c>
      <c r="D9" s="87"/>
      <c r="E9" s="87"/>
      <c r="F9" s="86"/>
      <c r="G9" s="88"/>
    </row>
    <row r="10" spans="1:8" x14ac:dyDescent="0.2">
      <c r="B10" s="89" t="s">
        <v>9</v>
      </c>
      <c r="C10" s="147" t="s">
        <v>13</v>
      </c>
      <c r="D10" s="83" t="s">
        <v>76</v>
      </c>
      <c r="E10" s="26">
        <v>1</v>
      </c>
      <c r="F10" s="90">
        <v>0</v>
      </c>
      <c r="G10" s="91">
        <f>E10*F10</f>
        <v>0</v>
      </c>
    </row>
    <row r="11" spans="1:8" x14ac:dyDescent="0.2">
      <c r="B11" s="89" t="s">
        <v>10</v>
      </c>
      <c r="C11" s="147" t="s">
        <v>14</v>
      </c>
      <c r="D11" s="83" t="s">
        <v>76</v>
      </c>
      <c r="E11" s="26">
        <v>1</v>
      </c>
      <c r="F11" s="90">
        <v>0</v>
      </c>
      <c r="G11" s="91">
        <f>E11*F11</f>
        <v>0</v>
      </c>
    </row>
    <row r="12" spans="1:8" s="2" customFormat="1" x14ac:dyDescent="0.2">
      <c r="B12" s="11" t="s">
        <v>197</v>
      </c>
      <c r="C12" s="44" t="s">
        <v>199</v>
      </c>
      <c r="D12" s="22" t="s">
        <v>198</v>
      </c>
      <c r="E12" s="26">
        <v>1</v>
      </c>
      <c r="F12" s="6">
        <v>0</v>
      </c>
      <c r="G12" s="12">
        <f>E12*F12</f>
        <v>0</v>
      </c>
      <c r="H12" s="1"/>
    </row>
    <row r="13" spans="1:8" x14ac:dyDescent="0.2">
      <c r="B13" s="85" t="s">
        <v>1</v>
      </c>
      <c r="C13" s="143" t="s">
        <v>15</v>
      </c>
      <c r="D13" s="87"/>
      <c r="E13" s="87"/>
      <c r="F13" s="86"/>
      <c r="G13" s="88"/>
    </row>
    <row r="14" spans="1:8" x14ac:dyDescent="0.2">
      <c r="B14" s="92" t="s">
        <v>22</v>
      </c>
      <c r="C14" s="153" t="s">
        <v>16</v>
      </c>
      <c r="D14" s="93"/>
      <c r="E14" s="93"/>
      <c r="F14" s="94"/>
      <c r="G14" s="95"/>
    </row>
    <row r="15" spans="1:8" x14ac:dyDescent="0.2">
      <c r="B15" s="89" t="s">
        <v>37</v>
      </c>
      <c r="C15" s="147" t="s">
        <v>108</v>
      </c>
      <c r="D15" s="83" t="s">
        <v>29</v>
      </c>
      <c r="E15" s="26">
        <v>12</v>
      </c>
      <c r="F15" s="90">
        <v>0</v>
      </c>
      <c r="G15" s="91">
        <f>E15*F15</f>
        <v>0</v>
      </c>
    </row>
    <row r="16" spans="1:8" x14ac:dyDescent="0.2">
      <c r="B16" s="89" t="s">
        <v>38</v>
      </c>
      <c r="C16" s="147" t="s">
        <v>151</v>
      </c>
      <c r="D16" s="83" t="s">
        <v>94</v>
      </c>
      <c r="E16" s="26">
        <v>1</v>
      </c>
      <c r="F16" s="90">
        <v>0</v>
      </c>
      <c r="G16" s="91">
        <f t="shared" ref="G16:G28" si="0">E16*F16</f>
        <v>0</v>
      </c>
    </row>
    <row r="17" spans="2:7" x14ac:dyDescent="0.25">
      <c r="B17" s="89" t="s">
        <v>39</v>
      </c>
      <c r="C17" s="147" t="s">
        <v>187</v>
      </c>
      <c r="D17" s="8" t="s">
        <v>29</v>
      </c>
      <c r="E17" s="45">
        <v>15</v>
      </c>
      <c r="F17" s="10">
        <v>0</v>
      </c>
      <c r="G17" s="91">
        <f t="shared" si="0"/>
        <v>0</v>
      </c>
    </row>
    <row r="18" spans="2:7" x14ac:dyDescent="0.2">
      <c r="B18" s="89" t="s">
        <v>40</v>
      </c>
      <c r="C18" s="147" t="s">
        <v>105</v>
      </c>
      <c r="D18" s="83" t="s">
        <v>94</v>
      </c>
      <c r="E18" s="26">
        <v>7</v>
      </c>
      <c r="F18" s="90">
        <v>0</v>
      </c>
      <c r="G18" s="91">
        <f t="shared" si="0"/>
        <v>0</v>
      </c>
    </row>
    <row r="19" spans="2:7" x14ac:dyDescent="0.2">
      <c r="B19" s="89" t="s">
        <v>41</v>
      </c>
      <c r="C19" s="147" t="s">
        <v>107</v>
      </c>
      <c r="D19" s="83" t="s">
        <v>94</v>
      </c>
      <c r="E19" s="26">
        <v>2</v>
      </c>
      <c r="F19" s="90">
        <v>0</v>
      </c>
      <c r="G19" s="91">
        <f t="shared" si="0"/>
        <v>0</v>
      </c>
    </row>
    <row r="20" spans="2:7" x14ac:dyDescent="0.2">
      <c r="B20" s="89" t="s">
        <v>42</v>
      </c>
      <c r="C20" s="147" t="s">
        <v>110</v>
      </c>
      <c r="D20" s="83" t="s">
        <v>94</v>
      </c>
      <c r="E20" s="26">
        <v>0</v>
      </c>
      <c r="F20" s="90">
        <v>0</v>
      </c>
      <c r="G20" s="91">
        <f t="shared" si="0"/>
        <v>0</v>
      </c>
    </row>
    <row r="21" spans="2:7" x14ac:dyDescent="0.2">
      <c r="B21" s="89" t="s">
        <v>43</v>
      </c>
      <c r="C21" s="147" t="s">
        <v>77</v>
      </c>
      <c r="D21" s="83" t="s">
        <v>94</v>
      </c>
      <c r="E21" s="26">
        <v>4</v>
      </c>
      <c r="F21" s="90">
        <v>0</v>
      </c>
      <c r="G21" s="91">
        <f t="shared" si="0"/>
        <v>0</v>
      </c>
    </row>
    <row r="22" spans="2:7" x14ac:dyDescent="0.2">
      <c r="B22" s="89" t="s">
        <v>44</v>
      </c>
      <c r="C22" s="147" t="s">
        <v>160</v>
      </c>
      <c r="D22" s="83" t="s">
        <v>29</v>
      </c>
      <c r="E22" s="26">
        <v>41</v>
      </c>
      <c r="F22" s="90">
        <v>0</v>
      </c>
      <c r="G22" s="91">
        <f t="shared" si="0"/>
        <v>0</v>
      </c>
    </row>
    <row r="23" spans="2:7" x14ac:dyDescent="0.2">
      <c r="B23" s="89" t="s">
        <v>45</v>
      </c>
      <c r="C23" s="147" t="s">
        <v>161</v>
      </c>
      <c r="D23" s="83" t="s">
        <v>29</v>
      </c>
      <c r="E23" s="26">
        <v>15</v>
      </c>
      <c r="F23" s="90">
        <v>0</v>
      </c>
      <c r="G23" s="91">
        <f t="shared" si="0"/>
        <v>0</v>
      </c>
    </row>
    <row r="24" spans="2:7" x14ac:dyDescent="0.2">
      <c r="B24" s="89" t="s">
        <v>67</v>
      </c>
      <c r="C24" s="147" t="s">
        <v>78</v>
      </c>
      <c r="D24" s="83" t="s">
        <v>94</v>
      </c>
      <c r="E24" s="26">
        <v>6</v>
      </c>
      <c r="F24" s="90">
        <v>0</v>
      </c>
      <c r="G24" s="91">
        <f t="shared" si="0"/>
        <v>0</v>
      </c>
    </row>
    <row r="25" spans="2:7" x14ac:dyDescent="0.25">
      <c r="B25" s="89" t="s">
        <v>70</v>
      </c>
      <c r="C25" s="154" t="s">
        <v>185</v>
      </c>
      <c r="D25" s="96" t="s">
        <v>94</v>
      </c>
      <c r="E25" s="26">
        <v>1</v>
      </c>
      <c r="F25" s="90">
        <v>0</v>
      </c>
      <c r="G25" s="91">
        <f t="shared" si="0"/>
        <v>0</v>
      </c>
    </row>
    <row r="26" spans="2:7" x14ac:dyDescent="0.25">
      <c r="B26" s="89" t="s">
        <v>82</v>
      </c>
      <c r="C26" s="154" t="s">
        <v>204</v>
      </c>
      <c r="D26" s="96" t="s">
        <v>29</v>
      </c>
      <c r="E26" s="26">
        <v>15</v>
      </c>
      <c r="F26" s="90">
        <v>0</v>
      </c>
      <c r="G26" s="91">
        <f t="shared" si="0"/>
        <v>0</v>
      </c>
    </row>
    <row r="27" spans="2:7" x14ac:dyDescent="0.25">
      <c r="B27" s="89" t="s">
        <v>83</v>
      </c>
      <c r="C27" s="154" t="s">
        <v>220</v>
      </c>
      <c r="D27" s="96" t="s">
        <v>106</v>
      </c>
      <c r="E27" s="26">
        <v>5</v>
      </c>
      <c r="F27" s="90">
        <v>0</v>
      </c>
      <c r="G27" s="12">
        <f t="shared" si="0"/>
        <v>0</v>
      </c>
    </row>
    <row r="28" spans="2:7" x14ac:dyDescent="0.25">
      <c r="B28" s="89" t="s">
        <v>222</v>
      </c>
      <c r="C28" s="154" t="s">
        <v>221</v>
      </c>
      <c r="D28" s="96" t="s">
        <v>106</v>
      </c>
      <c r="E28" s="26">
        <v>8</v>
      </c>
      <c r="F28" s="90">
        <v>0</v>
      </c>
      <c r="G28" s="12">
        <f t="shared" si="0"/>
        <v>0</v>
      </c>
    </row>
    <row r="29" spans="2:7" x14ac:dyDescent="0.2">
      <c r="B29" s="71" t="s">
        <v>18</v>
      </c>
      <c r="C29" s="149" t="s">
        <v>205</v>
      </c>
      <c r="D29" s="71"/>
      <c r="E29" s="71"/>
      <c r="F29" s="71"/>
      <c r="G29" s="71"/>
    </row>
    <row r="30" spans="2:7" x14ac:dyDescent="0.25">
      <c r="B30" s="11" t="s">
        <v>46</v>
      </c>
      <c r="C30" s="44" t="s">
        <v>207</v>
      </c>
      <c r="D30" s="8" t="s">
        <v>29</v>
      </c>
      <c r="E30" s="45">
        <v>15</v>
      </c>
      <c r="F30" s="10">
        <v>0</v>
      </c>
      <c r="G30" s="91">
        <f>E30*F30</f>
        <v>0</v>
      </c>
    </row>
    <row r="31" spans="2:7" x14ac:dyDescent="0.25">
      <c r="B31" s="11" t="s">
        <v>149</v>
      </c>
      <c r="C31" s="44" t="s">
        <v>206</v>
      </c>
      <c r="D31" s="8" t="str">
        <f>D30</f>
        <v>m2</v>
      </c>
      <c r="E31" s="45">
        <v>15</v>
      </c>
      <c r="F31" s="10">
        <v>0</v>
      </c>
      <c r="G31" s="91">
        <f t="shared" ref="G31:G34" si="1">E31*F31</f>
        <v>0</v>
      </c>
    </row>
    <row r="32" spans="2:7" x14ac:dyDescent="0.25">
      <c r="B32" s="11" t="s">
        <v>158</v>
      </c>
      <c r="C32" s="44" t="s">
        <v>174</v>
      </c>
      <c r="D32" s="8" t="s">
        <v>29</v>
      </c>
      <c r="E32" s="45">
        <v>15</v>
      </c>
      <c r="F32" s="10">
        <v>0</v>
      </c>
      <c r="G32" s="91">
        <f t="shared" si="1"/>
        <v>0</v>
      </c>
    </row>
    <row r="33" spans="2:7" x14ac:dyDescent="0.2">
      <c r="B33" s="11" t="s">
        <v>186</v>
      </c>
      <c r="C33" s="147" t="s">
        <v>121</v>
      </c>
      <c r="D33" s="83" t="s">
        <v>29</v>
      </c>
      <c r="E33" s="26">
        <v>4</v>
      </c>
      <c r="F33" s="90">
        <v>0</v>
      </c>
      <c r="G33" s="91">
        <f t="shared" si="1"/>
        <v>0</v>
      </c>
    </row>
    <row r="34" spans="2:7" x14ac:dyDescent="0.25">
      <c r="B34" s="11" t="s">
        <v>208</v>
      </c>
      <c r="C34" s="154" t="s">
        <v>152</v>
      </c>
      <c r="D34" s="96" t="s">
        <v>29</v>
      </c>
      <c r="E34" s="26">
        <v>3</v>
      </c>
      <c r="F34" s="139">
        <v>0</v>
      </c>
      <c r="G34" s="91">
        <f t="shared" si="1"/>
        <v>0</v>
      </c>
    </row>
    <row r="35" spans="2:7" x14ac:dyDescent="0.2">
      <c r="B35" s="98" t="s">
        <v>21</v>
      </c>
      <c r="C35" s="153" t="s">
        <v>73</v>
      </c>
      <c r="D35" s="80"/>
      <c r="E35" s="80"/>
      <c r="F35" s="99"/>
      <c r="G35" s="95"/>
    </row>
    <row r="36" spans="2:7" x14ac:dyDescent="0.2">
      <c r="B36" s="89" t="s">
        <v>47</v>
      </c>
      <c r="C36" s="44" t="s">
        <v>163</v>
      </c>
      <c r="D36" s="83" t="s">
        <v>94</v>
      </c>
      <c r="E36" s="26">
        <v>1</v>
      </c>
      <c r="F36" s="90">
        <v>0</v>
      </c>
      <c r="G36" s="91">
        <f>E36*F36</f>
        <v>0</v>
      </c>
    </row>
    <row r="37" spans="2:7" x14ac:dyDescent="0.2">
      <c r="B37" s="89" t="s">
        <v>113</v>
      </c>
      <c r="C37" s="44" t="s">
        <v>162</v>
      </c>
      <c r="D37" s="83" t="s">
        <v>94</v>
      </c>
      <c r="E37" s="26">
        <v>2</v>
      </c>
      <c r="F37" s="90">
        <v>0</v>
      </c>
      <c r="G37" s="91">
        <f>E37*F37</f>
        <v>0</v>
      </c>
    </row>
    <row r="38" spans="2:7" x14ac:dyDescent="0.2">
      <c r="B38" s="89" t="s">
        <v>210</v>
      </c>
      <c r="C38" s="147" t="s">
        <v>188</v>
      </c>
      <c r="D38" s="83" t="s">
        <v>94</v>
      </c>
      <c r="E38" s="26">
        <v>1</v>
      </c>
      <c r="F38" s="90">
        <v>0</v>
      </c>
      <c r="G38" s="91">
        <f>E38*F38</f>
        <v>0</v>
      </c>
    </row>
    <row r="39" spans="2:7" x14ac:dyDescent="0.2">
      <c r="B39" s="98" t="s">
        <v>23</v>
      </c>
      <c r="C39" s="153" t="s">
        <v>209</v>
      </c>
      <c r="D39" s="80"/>
      <c r="E39" s="80"/>
      <c r="F39" s="80"/>
      <c r="G39" s="95"/>
    </row>
    <row r="40" spans="2:7" x14ac:dyDescent="0.2">
      <c r="B40" s="89" t="s">
        <v>71</v>
      </c>
      <c r="C40" s="44" t="s">
        <v>164</v>
      </c>
      <c r="D40" s="83" t="s">
        <v>94</v>
      </c>
      <c r="E40" s="26">
        <v>2</v>
      </c>
      <c r="F40" s="90">
        <v>0</v>
      </c>
      <c r="G40" s="91">
        <f>E40*F40</f>
        <v>0</v>
      </c>
    </row>
    <row r="41" spans="2:7" x14ac:dyDescent="0.2">
      <c r="B41" s="89" t="s">
        <v>72</v>
      </c>
      <c r="C41" s="44" t="s">
        <v>95</v>
      </c>
      <c r="D41" s="83" t="s">
        <v>94</v>
      </c>
      <c r="E41" s="26">
        <v>12</v>
      </c>
      <c r="F41" s="90">
        <v>0</v>
      </c>
      <c r="G41" s="91">
        <f>E41*F41</f>
        <v>0</v>
      </c>
    </row>
    <row r="42" spans="2:7" x14ac:dyDescent="0.2">
      <c r="B42" s="89" t="s">
        <v>133</v>
      </c>
      <c r="C42" s="44" t="s">
        <v>165</v>
      </c>
      <c r="D42" s="83" t="s">
        <v>94</v>
      </c>
      <c r="E42" s="26">
        <v>2</v>
      </c>
      <c r="F42" s="90">
        <v>0</v>
      </c>
      <c r="G42" s="91">
        <f>E42*F42</f>
        <v>0</v>
      </c>
    </row>
    <row r="43" spans="2:7" x14ac:dyDescent="0.2">
      <c r="B43" s="89" t="s">
        <v>134</v>
      </c>
      <c r="C43" s="44" t="s">
        <v>24</v>
      </c>
      <c r="D43" s="83" t="s">
        <v>94</v>
      </c>
      <c r="E43" s="26">
        <v>4</v>
      </c>
      <c r="F43" s="90">
        <v>0</v>
      </c>
      <c r="G43" s="91">
        <f>E43*F43</f>
        <v>0</v>
      </c>
    </row>
    <row r="44" spans="2:7" x14ac:dyDescent="0.2">
      <c r="B44" s="89" t="s">
        <v>211</v>
      </c>
      <c r="C44" s="147" t="s">
        <v>153</v>
      </c>
      <c r="D44" s="83" t="s">
        <v>94</v>
      </c>
      <c r="E44" s="26">
        <v>2</v>
      </c>
      <c r="F44" s="90">
        <v>0</v>
      </c>
      <c r="G44" s="91">
        <f>E44*F44</f>
        <v>0</v>
      </c>
    </row>
    <row r="45" spans="2:7" x14ac:dyDescent="0.25">
      <c r="B45" s="89" t="s">
        <v>212</v>
      </c>
      <c r="C45" s="155" t="s">
        <v>179</v>
      </c>
      <c r="D45" s="96" t="s">
        <v>106</v>
      </c>
      <c r="E45" s="26">
        <v>11</v>
      </c>
      <c r="F45" s="97">
        <v>0</v>
      </c>
      <c r="G45" s="91">
        <f t="shared" ref="G45:G46" si="2">E45*F45</f>
        <v>0</v>
      </c>
    </row>
    <row r="46" spans="2:7" x14ac:dyDescent="0.25">
      <c r="B46" s="89" t="s">
        <v>213</v>
      </c>
      <c r="C46" s="155" t="s">
        <v>180</v>
      </c>
      <c r="D46" s="96" t="s">
        <v>106</v>
      </c>
      <c r="E46" s="26">
        <v>11</v>
      </c>
      <c r="F46" s="97">
        <v>0</v>
      </c>
      <c r="G46" s="91">
        <f t="shared" si="2"/>
        <v>0</v>
      </c>
    </row>
    <row r="47" spans="2:7" x14ac:dyDescent="0.2">
      <c r="B47" s="98" t="s">
        <v>25</v>
      </c>
      <c r="C47" s="153" t="s">
        <v>116</v>
      </c>
      <c r="D47" s="100"/>
      <c r="E47" s="100"/>
      <c r="F47" s="100"/>
      <c r="G47" s="95"/>
    </row>
    <row r="48" spans="2:7" x14ac:dyDescent="0.2">
      <c r="B48" s="89" t="s">
        <v>48</v>
      </c>
      <c r="C48" s="147" t="s">
        <v>114</v>
      </c>
      <c r="D48" s="83" t="s">
        <v>29</v>
      </c>
      <c r="E48" s="26">
        <v>15</v>
      </c>
      <c r="F48" s="90">
        <v>0</v>
      </c>
      <c r="G48" s="91">
        <f>E48*F48</f>
        <v>0</v>
      </c>
    </row>
    <row r="49" spans="2:7" x14ac:dyDescent="0.2">
      <c r="B49" s="89" t="s">
        <v>49</v>
      </c>
      <c r="C49" s="147" t="s">
        <v>115</v>
      </c>
      <c r="D49" s="83" t="s">
        <v>29</v>
      </c>
      <c r="E49" s="26">
        <v>61</v>
      </c>
      <c r="F49" s="90">
        <v>0</v>
      </c>
      <c r="G49" s="91">
        <f>E49*F49</f>
        <v>0</v>
      </c>
    </row>
    <row r="50" spans="2:7" x14ac:dyDescent="0.2">
      <c r="B50" s="92" t="s">
        <v>26</v>
      </c>
      <c r="C50" s="153" t="s">
        <v>214</v>
      </c>
      <c r="D50" s="101"/>
      <c r="E50" s="101"/>
      <c r="F50" s="101"/>
      <c r="G50" s="102"/>
    </row>
    <row r="51" spans="2:7" x14ac:dyDescent="0.2">
      <c r="B51" s="89" t="s">
        <v>50</v>
      </c>
      <c r="C51" s="44" t="s">
        <v>118</v>
      </c>
      <c r="D51" s="83" t="s">
        <v>29</v>
      </c>
      <c r="E51" s="26">
        <v>8</v>
      </c>
      <c r="F51" s="90">
        <v>0</v>
      </c>
      <c r="G51" s="91">
        <f t="shared" ref="G51:G56" si="3">E51*F51</f>
        <v>0</v>
      </c>
    </row>
    <row r="52" spans="2:7" x14ac:dyDescent="0.2">
      <c r="B52" s="89" t="s">
        <v>119</v>
      </c>
      <c r="C52" s="147" t="s">
        <v>109</v>
      </c>
      <c r="D52" s="83" t="s">
        <v>29</v>
      </c>
      <c r="E52" s="26">
        <v>21</v>
      </c>
      <c r="F52" s="90">
        <v>0</v>
      </c>
      <c r="G52" s="91">
        <f t="shared" si="3"/>
        <v>0</v>
      </c>
    </row>
    <row r="53" spans="2:7" x14ac:dyDescent="0.2">
      <c r="B53" s="89" t="s">
        <v>135</v>
      </c>
      <c r="C53" s="147" t="s">
        <v>157</v>
      </c>
      <c r="D53" s="83" t="s">
        <v>106</v>
      </c>
      <c r="E53" s="26">
        <v>7</v>
      </c>
      <c r="F53" s="90">
        <v>0</v>
      </c>
      <c r="G53" s="91">
        <f t="shared" si="3"/>
        <v>0</v>
      </c>
    </row>
    <row r="54" spans="2:7" x14ac:dyDescent="0.2">
      <c r="B54" s="89" t="s">
        <v>136</v>
      </c>
      <c r="C54" s="44" t="s">
        <v>189</v>
      </c>
      <c r="D54" s="83" t="s">
        <v>29</v>
      </c>
      <c r="E54" s="26">
        <v>12</v>
      </c>
      <c r="F54" s="90">
        <v>0</v>
      </c>
      <c r="G54" s="91">
        <f t="shared" si="3"/>
        <v>0</v>
      </c>
    </row>
    <row r="55" spans="2:7" x14ac:dyDescent="0.2">
      <c r="B55" s="89" t="s">
        <v>137</v>
      </c>
      <c r="C55" s="44" t="s">
        <v>172</v>
      </c>
      <c r="D55" s="83" t="s">
        <v>29</v>
      </c>
      <c r="E55" s="26">
        <v>3</v>
      </c>
      <c r="F55" s="90">
        <v>0</v>
      </c>
      <c r="G55" s="91">
        <f t="shared" si="3"/>
        <v>0</v>
      </c>
    </row>
    <row r="56" spans="2:7" x14ac:dyDescent="0.2">
      <c r="B56" s="89" t="s">
        <v>201</v>
      </c>
      <c r="C56" s="44" t="s">
        <v>173</v>
      </c>
      <c r="D56" s="83" t="s">
        <v>106</v>
      </c>
      <c r="E56" s="26">
        <v>29</v>
      </c>
      <c r="F56" s="90">
        <v>0</v>
      </c>
      <c r="G56" s="91">
        <f t="shared" si="3"/>
        <v>0</v>
      </c>
    </row>
    <row r="57" spans="2:7" x14ac:dyDescent="0.2">
      <c r="B57" s="98" t="s">
        <v>27</v>
      </c>
      <c r="C57" s="153" t="s">
        <v>74</v>
      </c>
      <c r="D57" s="100"/>
      <c r="E57" s="100"/>
      <c r="F57" s="100"/>
      <c r="G57" s="95"/>
    </row>
    <row r="58" spans="2:7" x14ac:dyDescent="0.2">
      <c r="B58" s="89" t="s">
        <v>51</v>
      </c>
      <c r="C58" s="147" t="s">
        <v>28</v>
      </c>
      <c r="D58" s="83" t="s">
        <v>29</v>
      </c>
      <c r="E58" s="26">
        <v>12</v>
      </c>
      <c r="F58" s="90">
        <v>0</v>
      </c>
      <c r="G58" s="91">
        <f>E58*F58</f>
        <v>0</v>
      </c>
    </row>
    <row r="59" spans="2:7" x14ac:dyDescent="0.2">
      <c r="B59" s="89" t="s">
        <v>96</v>
      </c>
      <c r="C59" s="147" t="s">
        <v>117</v>
      </c>
      <c r="D59" s="83" t="s">
        <v>29</v>
      </c>
      <c r="E59" s="26">
        <v>15</v>
      </c>
      <c r="F59" s="90">
        <v>0</v>
      </c>
      <c r="G59" s="91">
        <f>E59*F59</f>
        <v>0</v>
      </c>
    </row>
    <row r="60" spans="2:7" x14ac:dyDescent="0.2">
      <c r="B60" s="98" t="s">
        <v>79</v>
      </c>
      <c r="C60" s="153" t="s">
        <v>75</v>
      </c>
      <c r="D60" s="100"/>
      <c r="E60" s="100"/>
      <c r="F60" s="100"/>
      <c r="G60" s="100"/>
    </row>
    <row r="61" spans="2:7" x14ac:dyDescent="0.2">
      <c r="B61" s="89" t="s">
        <v>80</v>
      </c>
      <c r="C61" s="44" t="s">
        <v>169</v>
      </c>
      <c r="D61" s="83" t="s">
        <v>94</v>
      </c>
      <c r="E61" s="26">
        <v>2</v>
      </c>
      <c r="F61" s="90">
        <v>0</v>
      </c>
      <c r="G61" s="91">
        <f t="shared" ref="G61:G70" si="4">E61*F61</f>
        <v>0</v>
      </c>
    </row>
    <row r="62" spans="2:7" x14ac:dyDescent="0.2">
      <c r="B62" s="89" t="s">
        <v>81</v>
      </c>
      <c r="C62" s="44" t="s">
        <v>166</v>
      </c>
      <c r="D62" s="83" t="s">
        <v>94</v>
      </c>
      <c r="E62" s="26">
        <v>2</v>
      </c>
      <c r="F62" s="90">
        <v>0</v>
      </c>
      <c r="G62" s="91">
        <f t="shared" si="4"/>
        <v>0</v>
      </c>
    </row>
    <row r="63" spans="2:7" x14ac:dyDescent="0.2">
      <c r="B63" s="89" t="s">
        <v>120</v>
      </c>
      <c r="C63" s="44" t="s">
        <v>167</v>
      </c>
      <c r="D63" s="83" t="s">
        <v>94</v>
      </c>
      <c r="E63" s="26">
        <v>2</v>
      </c>
      <c r="F63" s="90">
        <v>0</v>
      </c>
      <c r="G63" s="91">
        <f t="shared" si="4"/>
        <v>0</v>
      </c>
    </row>
    <row r="64" spans="2:7" x14ac:dyDescent="0.2">
      <c r="B64" s="89" t="s">
        <v>138</v>
      </c>
      <c r="C64" s="147" t="s">
        <v>190</v>
      </c>
      <c r="D64" s="83" t="s">
        <v>94</v>
      </c>
      <c r="E64" s="26">
        <v>1</v>
      </c>
      <c r="F64" s="90">
        <v>0</v>
      </c>
      <c r="G64" s="91">
        <f t="shared" si="4"/>
        <v>0</v>
      </c>
    </row>
    <row r="65" spans="2:7" x14ac:dyDescent="0.2">
      <c r="B65" s="89" t="s">
        <v>139</v>
      </c>
      <c r="C65" s="147" t="s">
        <v>191</v>
      </c>
      <c r="D65" s="83" t="s">
        <v>94</v>
      </c>
      <c r="E65" s="26">
        <v>1</v>
      </c>
      <c r="F65" s="90">
        <v>0</v>
      </c>
      <c r="G65" s="91">
        <f t="shared" si="4"/>
        <v>0</v>
      </c>
    </row>
    <row r="66" spans="2:7" x14ac:dyDescent="0.2">
      <c r="B66" s="89" t="s">
        <v>140</v>
      </c>
      <c r="C66" s="44" t="s">
        <v>217</v>
      </c>
      <c r="D66" s="83" t="s">
        <v>94</v>
      </c>
      <c r="E66" s="26">
        <v>1</v>
      </c>
      <c r="F66" s="90">
        <v>0</v>
      </c>
      <c r="G66" s="91">
        <f t="shared" si="4"/>
        <v>0</v>
      </c>
    </row>
    <row r="67" spans="2:7" x14ac:dyDescent="0.2">
      <c r="B67" s="89" t="s">
        <v>141</v>
      </c>
      <c r="C67" s="44" t="s">
        <v>218</v>
      </c>
      <c r="D67" s="83" t="s">
        <v>94</v>
      </c>
      <c r="E67" s="26">
        <v>1</v>
      </c>
      <c r="F67" s="90">
        <v>0</v>
      </c>
      <c r="G67" s="91">
        <f t="shared" ref="G67" si="5">E67*F67</f>
        <v>0</v>
      </c>
    </row>
    <row r="68" spans="2:7" x14ac:dyDescent="0.2">
      <c r="B68" s="89" t="s">
        <v>142</v>
      </c>
      <c r="C68" s="147" t="s">
        <v>111</v>
      </c>
      <c r="D68" s="83" t="s">
        <v>94</v>
      </c>
      <c r="E68" s="26">
        <v>3</v>
      </c>
      <c r="F68" s="90">
        <v>0</v>
      </c>
      <c r="G68" s="91">
        <f t="shared" si="4"/>
        <v>0</v>
      </c>
    </row>
    <row r="69" spans="2:7" x14ac:dyDescent="0.2">
      <c r="B69" s="89" t="s">
        <v>215</v>
      </c>
      <c r="C69" s="147" t="s">
        <v>130</v>
      </c>
      <c r="D69" s="83" t="s">
        <v>94</v>
      </c>
      <c r="E69" s="26">
        <v>1</v>
      </c>
      <c r="F69" s="90">
        <v>0</v>
      </c>
      <c r="G69" s="91">
        <f t="shared" si="4"/>
        <v>0</v>
      </c>
    </row>
    <row r="70" spans="2:7" x14ac:dyDescent="0.2">
      <c r="B70" s="89" t="s">
        <v>216</v>
      </c>
      <c r="C70" s="147" t="s">
        <v>154</v>
      </c>
      <c r="D70" s="83" t="s">
        <v>29</v>
      </c>
      <c r="E70" s="26">
        <v>4</v>
      </c>
      <c r="F70" s="90">
        <v>0</v>
      </c>
      <c r="G70" s="91">
        <f t="shared" si="4"/>
        <v>0</v>
      </c>
    </row>
    <row r="71" spans="2:7" x14ac:dyDescent="0.2">
      <c r="B71" s="89" t="s">
        <v>219</v>
      </c>
      <c r="C71" s="147" t="s">
        <v>192</v>
      </c>
      <c r="D71" s="83" t="s">
        <v>29</v>
      </c>
      <c r="E71" s="26">
        <v>1</v>
      </c>
      <c r="F71" s="90">
        <v>0</v>
      </c>
      <c r="G71" s="91">
        <f t="shared" ref="G71" si="6">E71*F71</f>
        <v>0</v>
      </c>
    </row>
    <row r="72" spans="2:7" x14ac:dyDescent="0.2">
      <c r="B72" s="85" t="s">
        <v>11</v>
      </c>
      <c r="C72" s="143" t="s">
        <v>19</v>
      </c>
      <c r="D72" s="87"/>
      <c r="E72" s="87"/>
      <c r="F72" s="86"/>
      <c r="G72" s="88"/>
    </row>
    <row r="73" spans="2:7" x14ac:dyDescent="0.2">
      <c r="B73" s="92" t="s">
        <v>30</v>
      </c>
      <c r="C73" s="149" t="s">
        <v>177</v>
      </c>
      <c r="D73" s="93"/>
      <c r="E73" s="93"/>
      <c r="F73" s="94"/>
      <c r="G73" s="95"/>
    </row>
    <row r="74" spans="2:7" x14ac:dyDescent="0.25">
      <c r="B74" s="103" t="s">
        <v>64</v>
      </c>
      <c r="C74" s="44" t="s">
        <v>175</v>
      </c>
      <c r="D74" s="96" t="s">
        <v>106</v>
      </c>
      <c r="E74" s="26">
        <v>3</v>
      </c>
      <c r="F74" s="104">
        <v>0</v>
      </c>
      <c r="G74" s="91">
        <f t="shared" ref="G74:G81" si="7">E74*F74</f>
        <v>0</v>
      </c>
    </row>
    <row r="75" spans="2:7" x14ac:dyDescent="0.25">
      <c r="B75" s="103" t="s">
        <v>52</v>
      </c>
      <c r="C75" s="44" t="s">
        <v>176</v>
      </c>
      <c r="D75" s="96" t="s">
        <v>106</v>
      </c>
      <c r="E75" s="26">
        <v>5</v>
      </c>
      <c r="F75" s="104">
        <v>0</v>
      </c>
      <c r="G75" s="91">
        <f>E75*F75</f>
        <v>0</v>
      </c>
    </row>
    <row r="76" spans="2:7" x14ac:dyDescent="0.25">
      <c r="B76" s="103" t="s">
        <v>65</v>
      </c>
      <c r="C76" s="44" t="s">
        <v>193</v>
      </c>
      <c r="D76" s="96" t="s">
        <v>106</v>
      </c>
      <c r="E76" s="26">
        <v>2</v>
      </c>
      <c r="F76" s="104">
        <v>0</v>
      </c>
      <c r="G76" s="91">
        <f t="shared" si="7"/>
        <v>0</v>
      </c>
    </row>
    <row r="77" spans="2:7" x14ac:dyDescent="0.25">
      <c r="B77" s="103" t="s">
        <v>53</v>
      </c>
      <c r="C77" s="44" t="s">
        <v>194</v>
      </c>
      <c r="D77" s="96" t="s">
        <v>106</v>
      </c>
      <c r="E77" s="26">
        <v>3</v>
      </c>
      <c r="F77" s="104">
        <v>0</v>
      </c>
      <c r="G77" s="91">
        <f t="shared" si="7"/>
        <v>0</v>
      </c>
    </row>
    <row r="78" spans="2:7" x14ac:dyDescent="0.2">
      <c r="B78" s="103" t="s">
        <v>69</v>
      </c>
      <c r="C78" s="147" t="s">
        <v>34</v>
      </c>
      <c r="D78" s="105" t="s">
        <v>94</v>
      </c>
      <c r="E78" s="26">
        <v>2</v>
      </c>
      <c r="F78" s="104">
        <v>0</v>
      </c>
      <c r="G78" s="91">
        <f t="shared" si="7"/>
        <v>0</v>
      </c>
    </row>
    <row r="79" spans="2:7" x14ac:dyDescent="0.2">
      <c r="B79" s="103" t="s">
        <v>85</v>
      </c>
      <c r="C79" s="147" t="s">
        <v>35</v>
      </c>
      <c r="D79" s="105" t="s">
        <v>94</v>
      </c>
      <c r="E79" s="26">
        <v>1</v>
      </c>
      <c r="F79" s="104">
        <v>0</v>
      </c>
      <c r="G79" s="91">
        <f t="shared" si="7"/>
        <v>0</v>
      </c>
    </row>
    <row r="80" spans="2:7" x14ac:dyDescent="0.2">
      <c r="B80" s="103" t="s">
        <v>97</v>
      </c>
      <c r="C80" s="147" t="s">
        <v>86</v>
      </c>
      <c r="D80" s="105" t="s">
        <v>94</v>
      </c>
      <c r="E80" s="26">
        <v>1</v>
      </c>
      <c r="F80" s="104">
        <v>0</v>
      </c>
      <c r="G80" s="91">
        <f t="shared" si="7"/>
        <v>0</v>
      </c>
    </row>
    <row r="81" spans="2:7" x14ac:dyDescent="0.2">
      <c r="B81" s="103" t="s">
        <v>122</v>
      </c>
      <c r="C81" s="147" t="s">
        <v>131</v>
      </c>
      <c r="D81" s="105" t="s">
        <v>94</v>
      </c>
      <c r="E81" s="26">
        <v>4</v>
      </c>
      <c r="F81" s="104">
        <v>0</v>
      </c>
      <c r="G81" s="91">
        <f t="shared" si="7"/>
        <v>0</v>
      </c>
    </row>
    <row r="82" spans="2:7" x14ac:dyDescent="0.2">
      <c r="B82" s="92" t="s">
        <v>31</v>
      </c>
      <c r="C82" s="153" t="s">
        <v>20</v>
      </c>
      <c r="D82" s="93"/>
      <c r="E82" s="93"/>
      <c r="F82" s="93"/>
      <c r="G82" s="95"/>
    </row>
    <row r="83" spans="2:7" x14ac:dyDescent="0.2">
      <c r="B83" s="103" t="s">
        <v>54</v>
      </c>
      <c r="C83" s="147" t="s">
        <v>123</v>
      </c>
      <c r="D83" s="105" t="s">
        <v>94</v>
      </c>
      <c r="E83" s="26">
        <v>2</v>
      </c>
      <c r="F83" s="106">
        <v>0</v>
      </c>
      <c r="G83" s="91">
        <f t="shared" ref="G83:G90" si="8">E83*F83</f>
        <v>0</v>
      </c>
    </row>
    <row r="84" spans="2:7" x14ac:dyDescent="0.2">
      <c r="B84" s="103" t="s">
        <v>55</v>
      </c>
      <c r="C84" s="147" t="s">
        <v>195</v>
      </c>
      <c r="D84" s="105" t="s">
        <v>94</v>
      </c>
      <c r="E84" s="26">
        <v>1</v>
      </c>
      <c r="F84" s="106">
        <v>0</v>
      </c>
      <c r="G84" s="91">
        <f t="shared" si="8"/>
        <v>0</v>
      </c>
    </row>
    <row r="85" spans="2:7" x14ac:dyDescent="0.2">
      <c r="B85" s="103" t="s">
        <v>56</v>
      </c>
      <c r="C85" s="147" t="s">
        <v>84</v>
      </c>
      <c r="D85" s="105" t="s">
        <v>94</v>
      </c>
      <c r="E85" s="26">
        <v>1</v>
      </c>
      <c r="F85" s="106">
        <v>0</v>
      </c>
      <c r="G85" s="91">
        <f t="shared" si="8"/>
        <v>0</v>
      </c>
    </row>
    <row r="86" spans="2:7" x14ac:dyDescent="0.2">
      <c r="B86" s="103" t="s">
        <v>66</v>
      </c>
      <c r="C86" s="147" t="s">
        <v>98</v>
      </c>
      <c r="D86" s="105" t="s">
        <v>94</v>
      </c>
      <c r="E86" s="26">
        <v>3</v>
      </c>
      <c r="F86" s="106">
        <v>0</v>
      </c>
      <c r="G86" s="91">
        <f t="shared" si="8"/>
        <v>0</v>
      </c>
    </row>
    <row r="87" spans="2:7" x14ac:dyDescent="0.2">
      <c r="B87" s="103" t="s">
        <v>57</v>
      </c>
      <c r="C87" s="147" t="s">
        <v>99</v>
      </c>
      <c r="D87" s="105" t="s">
        <v>94</v>
      </c>
      <c r="E87" s="26">
        <v>4</v>
      </c>
      <c r="F87" s="106">
        <v>0</v>
      </c>
      <c r="G87" s="91">
        <f t="shared" si="8"/>
        <v>0</v>
      </c>
    </row>
    <row r="88" spans="2:7" ht="31.5" x14ac:dyDescent="0.2">
      <c r="B88" s="103" t="s">
        <v>58</v>
      </c>
      <c r="C88" s="147" t="s">
        <v>100</v>
      </c>
      <c r="D88" s="105" t="s">
        <v>94</v>
      </c>
      <c r="E88" s="26">
        <v>2</v>
      </c>
      <c r="F88" s="106">
        <v>0</v>
      </c>
      <c r="G88" s="91">
        <f t="shared" si="8"/>
        <v>0</v>
      </c>
    </row>
    <row r="89" spans="2:7" x14ac:dyDescent="0.2">
      <c r="B89" s="103" t="s">
        <v>63</v>
      </c>
      <c r="C89" s="147" t="s">
        <v>36</v>
      </c>
      <c r="D89" s="105" t="s">
        <v>94</v>
      </c>
      <c r="E89" s="26">
        <v>3</v>
      </c>
      <c r="F89" s="106">
        <v>0</v>
      </c>
      <c r="G89" s="91">
        <f t="shared" si="8"/>
        <v>0</v>
      </c>
    </row>
    <row r="90" spans="2:7" x14ac:dyDescent="0.2">
      <c r="B90" s="103" t="s">
        <v>68</v>
      </c>
      <c r="C90" s="147" t="s">
        <v>101</v>
      </c>
      <c r="D90" s="105" t="s">
        <v>94</v>
      </c>
      <c r="E90" s="26">
        <v>1</v>
      </c>
      <c r="F90" s="106">
        <v>0</v>
      </c>
      <c r="G90" s="91">
        <f t="shared" si="8"/>
        <v>0</v>
      </c>
    </row>
    <row r="91" spans="2:7" x14ac:dyDescent="0.2">
      <c r="B91" s="92" t="s">
        <v>32</v>
      </c>
      <c r="C91" s="153" t="s">
        <v>124</v>
      </c>
      <c r="D91" s="93"/>
      <c r="E91" s="93"/>
      <c r="F91" s="94"/>
      <c r="G91" s="95"/>
    </row>
    <row r="92" spans="2:7" x14ac:dyDescent="0.2">
      <c r="B92" s="89" t="s">
        <v>59</v>
      </c>
      <c r="C92" s="147" t="s">
        <v>102</v>
      </c>
      <c r="D92" s="105" t="s">
        <v>94</v>
      </c>
      <c r="E92" s="26">
        <v>6</v>
      </c>
      <c r="F92" s="106">
        <v>0</v>
      </c>
      <c r="G92" s="91">
        <f t="shared" ref="G92:G99" si="9">E92*F92</f>
        <v>0</v>
      </c>
    </row>
    <row r="93" spans="2:7" x14ac:dyDescent="0.2">
      <c r="B93" s="89" t="s">
        <v>62</v>
      </c>
      <c r="C93" s="147" t="s">
        <v>103</v>
      </c>
      <c r="D93" s="105" t="s">
        <v>106</v>
      </c>
      <c r="E93" s="26">
        <v>9</v>
      </c>
      <c r="F93" s="106">
        <v>0</v>
      </c>
      <c r="G93" s="91">
        <f t="shared" si="9"/>
        <v>0</v>
      </c>
    </row>
    <row r="94" spans="2:7" x14ac:dyDescent="0.2">
      <c r="B94" s="71" t="s">
        <v>146</v>
      </c>
      <c r="C94" s="71" t="s">
        <v>196</v>
      </c>
      <c r="D94" s="71"/>
      <c r="E94" s="71"/>
      <c r="F94" s="71"/>
      <c r="G94" s="95"/>
    </row>
    <row r="95" spans="2:7" x14ac:dyDescent="0.2">
      <c r="B95" s="43" t="s">
        <v>147</v>
      </c>
      <c r="C95" s="44" t="s">
        <v>127</v>
      </c>
      <c r="D95" s="42" t="s">
        <v>29</v>
      </c>
      <c r="E95" s="45">
        <v>4</v>
      </c>
      <c r="F95" s="46">
        <v>0</v>
      </c>
      <c r="G95" s="91"/>
    </row>
    <row r="96" spans="2:7" x14ac:dyDescent="0.2">
      <c r="B96" s="43" t="s">
        <v>148</v>
      </c>
      <c r="C96" s="44" t="s">
        <v>128</v>
      </c>
      <c r="D96" s="42" t="s">
        <v>94</v>
      </c>
      <c r="E96" s="45">
        <v>1</v>
      </c>
      <c r="F96" s="46">
        <v>0</v>
      </c>
      <c r="G96" s="91"/>
    </row>
    <row r="97" spans="2:7" x14ac:dyDescent="0.2">
      <c r="B97" s="85" t="s">
        <v>2</v>
      </c>
      <c r="C97" s="143" t="s">
        <v>183</v>
      </c>
      <c r="D97" s="87"/>
      <c r="E97" s="87"/>
      <c r="F97" s="87"/>
      <c r="G97" s="88"/>
    </row>
    <row r="98" spans="2:7" x14ac:dyDescent="0.2">
      <c r="B98" s="89" t="s">
        <v>125</v>
      </c>
      <c r="C98" s="147" t="s">
        <v>182</v>
      </c>
      <c r="D98" s="105" t="s">
        <v>76</v>
      </c>
      <c r="E98" s="26">
        <v>1</v>
      </c>
      <c r="F98" s="106">
        <v>0</v>
      </c>
      <c r="G98" s="91">
        <f>E98*F98</f>
        <v>0</v>
      </c>
    </row>
    <row r="99" spans="2:7" x14ac:dyDescent="0.2">
      <c r="B99" s="89" t="s">
        <v>181</v>
      </c>
      <c r="C99" s="148" t="s">
        <v>184</v>
      </c>
      <c r="D99" s="105" t="s">
        <v>76</v>
      </c>
      <c r="E99" s="32">
        <v>1</v>
      </c>
      <c r="F99" s="141">
        <v>0</v>
      </c>
      <c r="G99" s="91">
        <f t="shared" si="9"/>
        <v>0</v>
      </c>
    </row>
    <row r="100" spans="2:7" x14ac:dyDescent="0.2">
      <c r="B100" s="89" t="s">
        <v>200</v>
      </c>
      <c r="C100" s="147" t="s">
        <v>17</v>
      </c>
      <c r="D100" s="83" t="s">
        <v>76</v>
      </c>
      <c r="E100" s="26">
        <v>1</v>
      </c>
      <c r="F100" s="90">
        <v>0</v>
      </c>
      <c r="G100" s="91">
        <f>E100*F100</f>
        <v>0</v>
      </c>
    </row>
    <row r="101" spans="2:7" ht="16.5" thickBot="1" x14ac:dyDescent="0.25">
      <c r="B101" s="107"/>
      <c r="C101" s="156"/>
      <c r="D101" s="108"/>
      <c r="E101" s="32"/>
      <c r="F101" s="109"/>
      <c r="G101" s="110"/>
    </row>
    <row r="102" spans="2:7" ht="15" x14ac:dyDescent="0.25">
      <c r="B102" s="111"/>
      <c r="C102" s="193" t="s">
        <v>3</v>
      </c>
      <c r="D102" s="193"/>
      <c r="E102" s="112"/>
      <c r="F102" s="113"/>
      <c r="G102" s="114">
        <f>SUM(G10:G100)</f>
        <v>0</v>
      </c>
    </row>
    <row r="103" spans="2:7" ht="15" x14ac:dyDescent="0.25">
      <c r="B103" s="115"/>
      <c r="C103" s="194" t="s">
        <v>4</v>
      </c>
      <c r="D103" s="194"/>
      <c r="E103" s="116" t="s">
        <v>33</v>
      </c>
      <c r="F103" s="117">
        <v>0</v>
      </c>
      <c r="G103" s="118">
        <f>G102*F103</f>
        <v>0</v>
      </c>
    </row>
    <row r="104" spans="2:7" ht="15" x14ac:dyDescent="0.25">
      <c r="B104" s="115"/>
      <c r="C104" s="194" t="s">
        <v>5</v>
      </c>
      <c r="D104" s="194"/>
      <c r="E104" s="116" t="s">
        <v>33</v>
      </c>
      <c r="F104" s="117">
        <v>0</v>
      </c>
      <c r="G104" s="118">
        <f>G102*F104</f>
        <v>0</v>
      </c>
    </row>
    <row r="105" spans="2:7" ht="15" x14ac:dyDescent="0.25">
      <c r="B105" s="115"/>
      <c r="C105" s="194" t="s">
        <v>6</v>
      </c>
      <c r="D105" s="194"/>
      <c r="E105" s="116"/>
      <c r="F105" s="119"/>
      <c r="G105" s="120">
        <f>SUM(G102:G104)</f>
        <v>0</v>
      </c>
    </row>
    <row r="106" spans="2:7" ht="15" x14ac:dyDescent="0.25">
      <c r="B106" s="115"/>
      <c r="C106" s="194" t="s">
        <v>7</v>
      </c>
      <c r="D106" s="194"/>
      <c r="E106" s="116" t="s">
        <v>33</v>
      </c>
      <c r="F106" s="117">
        <v>0.19</v>
      </c>
      <c r="G106" s="118">
        <f>G105*F106</f>
        <v>0</v>
      </c>
    </row>
    <row r="107" spans="2:7" ht="16.5" thickBot="1" x14ac:dyDescent="0.3">
      <c r="B107" s="121"/>
      <c r="C107" s="190" t="s">
        <v>8</v>
      </c>
      <c r="D107" s="190"/>
      <c r="E107" s="122"/>
      <c r="F107" s="123"/>
      <c r="G107" s="124">
        <f>SUM(G105:G106)</f>
        <v>0</v>
      </c>
    </row>
  </sheetData>
  <mergeCells count="9">
    <mergeCell ref="C107:D107"/>
    <mergeCell ref="B3:C3"/>
    <mergeCell ref="B4:C4"/>
    <mergeCell ref="B7:G7"/>
    <mergeCell ref="C102:D102"/>
    <mergeCell ref="C103:D103"/>
    <mergeCell ref="C104:D104"/>
    <mergeCell ref="C105:D105"/>
    <mergeCell ref="C106:D106"/>
  </mergeCells>
  <phoneticPr fontId="28" type="noConversion"/>
  <pageMargins left="0.7" right="0.7" top="0.75" bottom="0.75" header="0.3" footer="0.3"/>
  <pageSetup scale="88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C32" sqref="C32"/>
    </sheetView>
  </sheetViews>
  <sheetFormatPr baseColWidth="10" defaultRowHeight="12.75" x14ac:dyDescent="0.2"/>
  <cols>
    <col min="1" max="1" width="21.28515625" customWidth="1"/>
    <col min="4" max="4" width="8.28515625" customWidth="1"/>
    <col min="16" max="16" width="86" customWidth="1"/>
  </cols>
  <sheetData>
    <row r="1" spans="1:12" ht="13.5" thickBot="1" x14ac:dyDescent="0.25">
      <c r="A1" s="203" t="s">
        <v>244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5"/>
    </row>
    <row r="2" spans="1:12" x14ac:dyDescent="0.2">
      <c r="A2" s="206" t="s">
        <v>233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8"/>
    </row>
    <row r="3" spans="1:12" x14ac:dyDescent="0.2">
      <c r="A3" s="158" t="s">
        <v>234</v>
      </c>
      <c r="B3" s="159" t="s">
        <v>235</v>
      </c>
      <c r="C3" s="160" t="s">
        <v>236</v>
      </c>
      <c r="D3" s="209" t="s">
        <v>237</v>
      </c>
      <c r="E3" s="210"/>
      <c r="F3" s="210"/>
      <c r="G3" s="210"/>
      <c r="H3" s="210"/>
      <c r="I3" s="211"/>
      <c r="J3" s="172" t="s">
        <v>245</v>
      </c>
      <c r="K3" s="159" t="s">
        <v>238</v>
      </c>
      <c r="L3" s="161" t="s">
        <v>239</v>
      </c>
    </row>
    <row r="4" spans="1:12" x14ac:dyDescent="0.2">
      <c r="A4" s="162" t="s">
        <v>240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3"/>
    </row>
    <row r="5" spans="1:12" x14ac:dyDescent="0.2">
      <c r="A5" s="197" t="s">
        <v>241</v>
      </c>
      <c r="B5" s="214" t="s">
        <v>242</v>
      </c>
      <c r="C5" s="171" t="str">
        <f>"00"</f>
        <v>00</v>
      </c>
      <c r="D5" s="199" t="s">
        <v>267</v>
      </c>
      <c r="E5" s="199"/>
      <c r="F5" s="199"/>
      <c r="G5" s="199"/>
      <c r="H5" s="199"/>
      <c r="I5" s="199"/>
      <c r="J5" s="173" t="s">
        <v>246</v>
      </c>
      <c r="K5" s="167" t="str">
        <f>"1:100"</f>
        <v>1:100</v>
      </c>
      <c r="L5" s="164">
        <v>44000</v>
      </c>
    </row>
    <row r="6" spans="1:12" x14ac:dyDescent="0.2">
      <c r="A6" s="202"/>
      <c r="B6" s="214"/>
      <c r="C6" s="171" t="str">
        <f>"01"</f>
        <v>01</v>
      </c>
      <c r="D6" s="199" t="s">
        <v>247</v>
      </c>
      <c r="E6" s="199"/>
      <c r="F6" s="199"/>
      <c r="G6" s="199"/>
      <c r="H6" s="199"/>
      <c r="I6" s="199"/>
      <c r="J6" s="173" t="s">
        <v>248</v>
      </c>
      <c r="K6" s="175">
        <v>5.5555555555555552E-2</v>
      </c>
      <c r="L6" s="164">
        <v>43991</v>
      </c>
    </row>
    <row r="7" spans="1:12" x14ac:dyDescent="0.2">
      <c r="A7" s="202"/>
      <c r="B7" s="214"/>
      <c r="C7" s="171" t="str">
        <f>"02"</f>
        <v>02</v>
      </c>
      <c r="D7" s="199" t="s">
        <v>249</v>
      </c>
      <c r="E7" s="199"/>
      <c r="F7" s="199"/>
      <c r="G7" s="199"/>
      <c r="H7" s="199"/>
      <c r="I7" s="199"/>
      <c r="J7" s="173" t="s">
        <v>248</v>
      </c>
      <c r="K7" s="175">
        <v>5.5555555555555552E-2</v>
      </c>
      <c r="L7" s="164">
        <v>43991</v>
      </c>
    </row>
    <row r="8" spans="1:12" x14ac:dyDescent="0.2">
      <c r="A8" s="202"/>
      <c r="B8" s="214"/>
      <c r="C8" s="171" t="str">
        <f>"03"</f>
        <v>03</v>
      </c>
      <c r="D8" s="199" t="s">
        <v>250</v>
      </c>
      <c r="E8" s="199"/>
      <c r="F8" s="199"/>
      <c r="G8" s="199"/>
      <c r="H8" s="199"/>
      <c r="I8" s="199"/>
      <c r="J8" s="173" t="s">
        <v>248</v>
      </c>
      <c r="K8" s="175">
        <v>9.7222222222222196E-2</v>
      </c>
      <c r="L8" s="164">
        <v>43991</v>
      </c>
    </row>
    <row r="9" spans="1:12" x14ac:dyDescent="0.2">
      <c r="A9" s="202"/>
      <c r="B9" s="214"/>
      <c r="C9" s="171" t="str">
        <f>"04"</f>
        <v>04</v>
      </c>
      <c r="D9" s="199" t="s">
        <v>251</v>
      </c>
      <c r="E9" s="199"/>
      <c r="F9" s="199"/>
      <c r="G9" s="199"/>
      <c r="H9" s="199"/>
      <c r="I9" s="199"/>
      <c r="J9" s="173" t="s">
        <v>246</v>
      </c>
      <c r="K9" s="167" t="s">
        <v>265</v>
      </c>
      <c r="L9" s="164">
        <v>43992</v>
      </c>
    </row>
    <row r="10" spans="1:12" x14ac:dyDescent="0.2">
      <c r="A10" s="202"/>
      <c r="B10" s="214"/>
      <c r="C10" s="171" t="str">
        <f>"05"</f>
        <v>05</v>
      </c>
      <c r="D10" s="199" t="s">
        <v>252</v>
      </c>
      <c r="E10" s="199"/>
      <c r="F10" s="199"/>
      <c r="G10" s="199"/>
      <c r="H10" s="199"/>
      <c r="I10" s="199"/>
      <c r="J10" s="173" t="s">
        <v>248</v>
      </c>
      <c r="K10" s="175">
        <v>4.8611111111111112E-2</v>
      </c>
      <c r="L10" s="164">
        <v>43992</v>
      </c>
    </row>
    <row r="11" spans="1:12" ht="13.5" thickBot="1" x14ac:dyDescent="0.25">
      <c r="A11" s="202"/>
      <c r="B11" s="214"/>
      <c r="C11" s="171" t="str">
        <f>"06"</f>
        <v>06</v>
      </c>
      <c r="D11" s="199" t="s">
        <v>253</v>
      </c>
      <c r="E11" s="199"/>
      <c r="F11" s="199"/>
      <c r="G11" s="199"/>
      <c r="H11" s="199"/>
      <c r="I11" s="199"/>
      <c r="J11" s="173" t="s">
        <v>248</v>
      </c>
      <c r="K11" s="175">
        <v>5.5555555555555552E-2</v>
      </c>
      <c r="L11" s="164">
        <v>43991</v>
      </c>
    </row>
    <row r="12" spans="1:12" ht="18.75" x14ac:dyDescent="0.3">
      <c r="A12" s="165" t="s">
        <v>254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6"/>
    </row>
    <row r="13" spans="1:12" x14ac:dyDescent="0.2">
      <c r="A13" s="197" t="s">
        <v>243</v>
      </c>
      <c r="B13" s="166" t="s">
        <v>255</v>
      </c>
      <c r="C13" s="163" t="str">
        <f>"001"</f>
        <v>001</v>
      </c>
      <c r="D13" s="199" t="s">
        <v>256</v>
      </c>
      <c r="E13" s="199"/>
      <c r="F13" s="199"/>
      <c r="G13" s="199"/>
      <c r="H13" s="199"/>
      <c r="I13" s="199"/>
      <c r="J13" s="173" t="s">
        <v>248</v>
      </c>
      <c r="K13" s="177">
        <v>5.5555555555555552E-2</v>
      </c>
      <c r="L13" s="164">
        <v>44015</v>
      </c>
    </row>
    <row r="14" spans="1:12" ht="13.5" thickBot="1" x14ac:dyDescent="0.25">
      <c r="A14" s="198"/>
      <c r="B14" s="176" t="s">
        <v>255</v>
      </c>
      <c r="C14" s="168" t="str">
        <f>"002"</f>
        <v>002</v>
      </c>
      <c r="D14" s="200" t="s">
        <v>257</v>
      </c>
      <c r="E14" s="200"/>
      <c r="F14" s="200"/>
      <c r="G14" s="200"/>
      <c r="H14" s="200"/>
      <c r="I14" s="200"/>
      <c r="J14" s="174" t="s">
        <v>248</v>
      </c>
      <c r="K14" s="178">
        <v>5.5555555555555552E-2</v>
      </c>
      <c r="L14" s="170">
        <v>44015</v>
      </c>
    </row>
    <row r="15" spans="1:12" ht="18.75" x14ac:dyDescent="0.3">
      <c r="A15" s="165" t="s">
        <v>258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6"/>
    </row>
    <row r="16" spans="1:12" x14ac:dyDescent="0.2">
      <c r="A16" s="197" t="s">
        <v>266</v>
      </c>
      <c r="B16" s="166" t="s">
        <v>259</v>
      </c>
      <c r="C16" s="163" t="str">
        <f>"001"</f>
        <v>001</v>
      </c>
      <c r="D16" s="201" t="s">
        <v>261</v>
      </c>
      <c r="E16" s="201"/>
      <c r="F16" s="201"/>
      <c r="G16" s="201"/>
      <c r="H16" s="201"/>
      <c r="I16" s="201"/>
      <c r="J16" s="173" t="s">
        <v>248</v>
      </c>
      <c r="K16" s="175">
        <v>5.5555555555555552E-2</v>
      </c>
      <c r="L16" s="164">
        <v>44015</v>
      </c>
    </row>
    <row r="17" spans="1:12" ht="12.6" customHeight="1" x14ac:dyDescent="0.2">
      <c r="A17" s="202"/>
      <c r="B17" s="166" t="s">
        <v>259</v>
      </c>
      <c r="C17" s="163" t="str">
        <f>"002"</f>
        <v>002</v>
      </c>
      <c r="D17" s="201" t="s">
        <v>262</v>
      </c>
      <c r="E17" s="201"/>
      <c r="F17" s="201"/>
      <c r="G17" s="201"/>
      <c r="H17" s="201"/>
      <c r="I17" s="201"/>
      <c r="J17" s="173" t="s">
        <v>248</v>
      </c>
      <c r="K17" s="175">
        <v>5.5555555555555552E-2</v>
      </c>
      <c r="L17" s="164">
        <v>44015</v>
      </c>
    </row>
    <row r="18" spans="1:12" ht="12.6" customHeight="1" x14ac:dyDescent="0.2">
      <c r="A18" s="202"/>
      <c r="B18" s="166" t="s">
        <v>260</v>
      </c>
      <c r="C18" s="163" t="str">
        <f>"001"</f>
        <v>001</v>
      </c>
      <c r="D18" s="201" t="s">
        <v>263</v>
      </c>
      <c r="E18" s="201"/>
      <c r="F18" s="201"/>
      <c r="G18" s="201"/>
      <c r="H18" s="201"/>
      <c r="I18" s="201"/>
      <c r="J18" s="173" t="s">
        <v>248</v>
      </c>
      <c r="K18" s="175">
        <v>5.5555555555555552E-2</v>
      </c>
      <c r="L18" s="164">
        <v>43992</v>
      </c>
    </row>
    <row r="19" spans="1:12" ht="13.5" thickBot="1" x14ac:dyDescent="0.25">
      <c r="A19" s="198"/>
      <c r="B19" s="168" t="s">
        <v>260</v>
      </c>
      <c r="C19" s="168" t="str">
        <f>"002"</f>
        <v>002</v>
      </c>
      <c r="D19" s="200" t="s">
        <v>264</v>
      </c>
      <c r="E19" s="200"/>
      <c r="F19" s="200"/>
      <c r="G19" s="200"/>
      <c r="H19" s="200"/>
      <c r="I19" s="200"/>
      <c r="J19" s="174" t="s">
        <v>248</v>
      </c>
      <c r="K19" s="169" t="str">
        <f>"1:100"</f>
        <v>1:100</v>
      </c>
      <c r="L19" s="170">
        <v>43992</v>
      </c>
    </row>
  </sheetData>
  <mergeCells count="23">
    <mergeCell ref="A1:L1"/>
    <mergeCell ref="A2:L2"/>
    <mergeCell ref="D3:I3"/>
    <mergeCell ref="B4:L4"/>
    <mergeCell ref="A5:A11"/>
    <mergeCell ref="B5:B11"/>
    <mergeCell ref="D5:I5"/>
    <mergeCell ref="D6:I6"/>
    <mergeCell ref="D7:I7"/>
    <mergeCell ref="D11:I11"/>
    <mergeCell ref="D10:I10"/>
    <mergeCell ref="D9:I9"/>
    <mergeCell ref="D8:I8"/>
    <mergeCell ref="D19:I19"/>
    <mergeCell ref="D16:I16"/>
    <mergeCell ref="D17:I17"/>
    <mergeCell ref="D18:I18"/>
    <mergeCell ref="A16:A19"/>
    <mergeCell ref="B12:L12"/>
    <mergeCell ref="A13:A14"/>
    <mergeCell ref="D13:I13"/>
    <mergeCell ref="D14:I14"/>
    <mergeCell ref="B15:L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Camarín BANCO</vt:lpstr>
      <vt:lpstr>Camarín CASINO</vt:lpstr>
      <vt:lpstr>Baño ACC. UNIVERSAL</vt:lpstr>
      <vt:lpstr>Listado de Planos</vt:lpstr>
      <vt:lpstr>'Baño ACC. UNIVERSAL'!Área_de_impresión</vt:lpstr>
      <vt:lpstr>'Camarín BANCO'!Área_de_impresión</vt:lpstr>
      <vt:lpstr>'Camarín CASINO'!Área_de_impresión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Soto</dc:creator>
  <cp:lastModifiedBy>Cecilia Krebs G.</cp:lastModifiedBy>
  <cp:lastPrinted>2018-10-12T19:47:49Z</cp:lastPrinted>
  <dcterms:created xsi:type="dcterms:W3CDTF">2012-07-03T15:05:44Z</dcterms:created>
  <dcterms:modified xsi:type="dcterms:W3CDTF">2020-08-07T03:40:23Z</dcterms:modified>
</cp:coreProperties>
</file>