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-my.sharepoint.com/personal/mpraderio_bcentral_cl/Documents/EETT residuos y terraza/"/>
    </mc:Choice>
  </mc:AlternateContent>
  <xr:revisionPtr revIDLastSave="25" documentId="8_{4DCDB6CE-00A4-44FC-BEFD-DD47ADDC97F3}" xr6:coauthVersionLast="45" xr6:coauthVersionMax="45" xr10:uidLastSave="{69658707-2686-4237-A569-C064237D9F18}"/>
  <bookViews>
    <workbookView xWindow="-120" yWindow="-120" windowWidth="23280" windowHeight="12600" activeTab="1" xr2:uid="{D7C566C3-F2E0-4C98-BA0E-21D1E06443FA}"/>
  </bookViews>
  <sheets>
    <sheet name="AMPLIACION TERRAZA" sheetId="2" r:id="rId1"/>
    <sheet name="RECINTOS RESIDUOS" sheetId="1" r:id="rId2"/>
  </sheets>
  <definedNames>
    <definedName name="_xlnm.Print_Area" localSheetId="0">'AMPLIACION TERRAZA'!$E$9:$J$37</definedName>
    <definedName name="_xlnm.Print_Area" localSheetId="1">'RECINTOS RESIDUOS'!$E$9:$J$48</definedName>
    <definedName name="Z_F4F3DAA5_EDA8_4381_8234_C4BACF3DF0D6_.wvu.PrintArea" localSheetId="0" hidden="1">'AMPLIACION TERRAZA'!$E$9:$J$37</definedName>
    <definedName name="Z_F4F3DAA5_EDA8_4381_8234_C4BACF3DF0D6_.wvu.PrintArea" localSheetId="1" hidden="1">'RECINTOS RESIDUOS'!$E$9:$J$48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2" l="1"/>
  <c r="J13" i="2"/>
  <c r="J14" i="2"/>
  <c r="J15" i="2"/>
  <c r="J18" i="2"/>
  <c r="J21" i="2"/>
  <c r="J24" i="2"/>
  <c r="J25" i="2"/>
  <c r="J28" i="2"/>
  <c r="J29" i="2"/>
  <c r="J30" i="2"/>
  <c r="J31" i="2"/>
  <c r="J32" i="2"/>
  <c r="J33" i="2"/>
  <c r="J34" i="2"/>
  <c r="J37" i="2"/>
  <c r="J40" i="2"/>
  <c r="J42" i="2"/>
  <c r="J43" i="2"/>
  <c r="J44" i="2"/>
  <c r="J45" i="2"/>
  <c r="J46" i="2"/>
  <c r="J47" i="2"/>
  <c r="J12" i="1"/>
  <c r="H13" i="1"/>
  <c r="J13" i="1"/>
  <c r="J16" i="1"/>
  <c r="H17" i="1"/>
  <c r="J17" i="1"/>
  <c r="H18" i="1"/>
  <c r="J18" i="1"/>
  <c r="J19" i="1"/>
  <c r="H20" i="1"/>
  <c r="J20" i="1"/>
  <c r="J21" i="1"/>
  <c r="H22" i="1"/>
  <c r="J22" i="1"/>
  <c r="H23" i="1"/>
  <c r="J23" i="1"/>
  <c r="H24" i="1"/>
  <c r="J24" i="1"/>
  <c r="H25" i="1"/>
  <c r="J25" i="1"/>
  <c r="J26" i="1"/>
  <c r="J27" i="1"/>
  <c r="J28" i="1"/>
  <c r="H31" i="1"/>
  <c r="J31" i="1"/>
  <c r="J32" i="1"/>
  <c r="J33" i="1"/>
  <c r="H34" i="1"/>
  <c r="J34" i="1"/>
  <c r="H35" i="1"/>
  <c r="J35" i="1"/>
  <c r="J36" i="1"/>
  <c r="J39" i="1"/>
  <c r="H40" i="1"/>
  <c r="J40" i="1"/>
  <c r="J41" i="1"/>
  <c r="J42" i="1"/>
  <c r="J43" i="1"/>
  <c r="J44" i="1"/>
  <c r="J45" i="1"/>
  <c r="J46" i="1"/>
  <c r="J47" i="1"/>
  <c r="J50" i="1"/>
  <c r="J51" i="1"/>
  <c r="J52" i="1"/>
  <c r="J53" i="1"/>
  <c r="J54" i="1"/>
  <c r="J55" i="1"/>
</calcChain>
</file>

<file path=xl/sharedStrings.xml><?xml version="1.0" encoding="utf-8"?>
<sst xmlns="http://schemas.openxmlformats.org/spreadsheetml/2006/main" count="195" uniqueCount="127">
  <si>
    <t xml:space="preserve">     Construcción de Bodega de Residuos Balneario BCCh
</t>
  </si>
  <si>
    <t xml:space="preserve">       BANCO CENTRAL DE CHILE</t>
  </si>
  <si>
    <t>Cuadro de Precios</t>
  </si>
  <si>
    <t>Item</t>
  </si>
  <si>
    <t>Unid.</t>
  </si>
  <si>
    <t xml:space="preserve">Cant. </t>
  </si>
  <si>
    <t>Prec. Unit.</t>
  </si>
  <si>
    <t>Prec. Total</t>
  </si>
  <si>
    <t>1</t>
  </si>
  <si>
    <t>Obras preliminares</t>
  </si>
  <si>
    <t/>
  </si>
  <si>
    <t>1.1</t>
  </si>
  <si>
    <t>Instalación de faenas</t>
  </si>
  <si>
    <t>GL</t>
  </si>
  <si>
    <t>1.2</t>
  </si>
  <si>
    <t>Limpieza terreno vegetal</t>
  </si>
  <si>
    <t>M3</t>
  </si>
  <si>
    <t>2</t>
  </si>
  <si>
    <t>Obras pavimentación</t>
  </si>
  <si>
    <t>2.1</t>
  </si>
  <si>
    <t>Nivelaciones y Trazados</t>
  </si>
  <si>
    <t>2.2</t>
  </si>
  <si>
    <t>Excavaciones</t>
  </si>
  <si>
    <t>2.3</t>
  </si>
  <si>
    <t>Sumistro y compactación de base estabilizada (e=0,05m)</t>
  </si>
  <si>
    <t>M2</t>
  </si>
  <si>
    <t>2.4</t>
  </si>
  <si>
    <t>Hormigón pobre para cimiento</t>
  </si>
  <si>
    <t>2.5</t>
  </si>
  <si>
    <t>Moldajes</t>
  </si>
  <si>
    <t>2.6</t>
  </si>
  <si>
    <t>Bolones desplazadores para cimientos (20% del volumen los cimientos)</t>
  </si>
  <si>
    <t>2.7</t>
  </si>
  <si>
    <t>Hormigón G20 para cimientos</t>
  </si>
  <si>
    <t>2.8</t>
  </si>
  <si>
    <t>Hormigón G20 para sobrecimientos</t>
  </si>
  <si>
    <t>2.9</t>
  </si>
  <si>
    <t>Hormigon G20 para radier con malla acma (incluye curado y platachado)</t>
  </si>
  <si>
    <t>2.10</t>
  </si>
  <si>
    <t>Juntas de dilatación</t>
  </si>
  <si>
    <t>ML</t>
  </si>
  <si>
    <t>2.11</t>
  </si>
  <si>
    <t>Canaleta prefabricada tipo hasbun</t>
  </si>
  <si>
    <t>2.12</t>
  </si>
  <si>
    <t>Tubería conexión PVC alcantarillado de 75mm</t>
  </si>
  <si>
    <t>2.13</t>
  </si>
  <si>
    <t>Limpieza final</t>
  </si>
  <si>
    <t>3</t>
  </si>
  <si>
    <t>Obras de estructura</t>
  </si>
  <si>
    <t>3.1</t>
  </si>
  <si>
    <t>Suministro e instalación estructura liviana de acero galvanizado (segun plano y EETT,  considera planca de anclaje de pilares)</t>
  </si>
  <si>
    <t>KG</t>
  </si>
  <si>
    <t>3.2</t>
  </si>
  <si>
    <t>Suministro y aplicación de Pintura anticorrosiva</t>
  </si>
  <si>
    <t>3.3</t>
  </si>
  <si>
    <t>Suministro y aplicación de Esmalte sintético base al agua</t>
  </si>
  <si>
    <t>3.4</t>
  </si>
  <si>
    <t>Suministro e instalación de techo de fibrocemento marca pizarreño o similar e=4,5mm</t>
  </si>
  <si>
    <t>3.5</t>
  </si>
  <si>
    <t>3.6</t>
  </si>
  <si>
    <t>Suministro e instalación de puerta de fierro galvanizado y malla acma (l=1,6m h=2,5m)</t>
  </si>
  <si>
    <t>Unid</t>
  </si>
  <si>
    <t>4</t>
  </si>
  <si>
    <t>Instalaciones electricas</t>
  </si>
  <si>
    <t>4.1</t>
  </si>
  <si>
    <t>Canalizacion  e instalacion tubo CAG 20 mm y accesorios</t>
  </si>
  <si>
    <t>4.2</t>
  </si>
  <si>
    <t>Suministro e instalación Cable RV-K Monopolar 0,6/1KV 4mm2</t>
  </si>
  <si>
    <t>4.3</t>
  </si>
  <si>
    <t>Suministro e instalación Cable eva libre halogeno 2,5 mm2 monoconductor</t>
  </si>
  <si>
    <t>4.4</t>
  </si>
  <si>
    <t xml:space="preserve">Suminstro e instalación de tablero legrand IP55 400*300*200 </t>
  </si>
  <si>
    <t>UNI</t>
  </si>
  <si>
    <t>4.5</t>
  </si>
  <si>
    <t>Suminstro e instalación Interruptores idrobox ip55  sobrepuesto</t>
  </si>
  <si>
    <t>UNID</t>
  </si>
  <si>
    <t>4.6</t>
  </si>
  <si>
    <t>Suminstro e instalación enchufes idrobox ip55 2 modulos sobrepuesto</t>
  </si>
  <si>
    <t>4.7</t>
  </si>
  <si>
    <t xml:space="preserve">Luminarias stanco led ip65 </t>
  </si>
  <si>
    <t>4.8</t>
  </si>
  <si>
    <t>Reparaciones o arreglos de potenciales interferencias (raices, tuberías..)</t>
  </si>
  <si>
    <t>4.9</t>
  </si>
  <si>
    <t>Regularizacion de conexiones instalaciones electricas instaladas (automáticos)</t>
  </si>
  <si>
    <t xml:space="preserve">TOTAL COSTO DIRECTO </t>
  </si>
  <si>
    <t>UTILIDADES</t>
  </si>
  <si>
    <t>%</t>
  </si>
  <si>
    <t>GASTOS GENERALES</t>
  </si>
  <si>
    <t>TOTAL NETO</t>
  </si>
  <si>
    <t>IVA</t>
  </si>
  <si>
    <t>TOTAL BRUTO</t>
  </si>
  <si>
    <t xml:space="preserve">Diseño y verificación estructural </t>
  </si>
  <si>
    <t xml:space="preserve">GL </t>
  </si>
  <si>
    <t>Demolición y retiro de elementos existentes</t>
  </si>
  <si>
    <t xml:space="preserve"> GL </t>
  </si>
  <si>
    <t>1.3</t>
  </si>
  <si>
    <t>Trazado y niveles</t>
  </si>
  <si>
    <t xml:space="preserve"> GL</t>
  </si>
  <si>
    <t>1.4</t>
  </si>
  <si>
    <t>Demolición de rocas superficiales</t>
  </si>
  <si>
    <t xml:space="preserve"> M3</t>
  </si>
  <si>
    <t>Movimientos de tierra</t>
  </si>
  <si>
    <t>Excavaciones cimientos (excavaciones de 60x60x80cm)</t>
  </si>
  <si>
    <t>Moldaje y encofrados (suministro e instalación)</t>
  </si>
  <si>
    <t xml:space="preserve">Moldaje sobrecimiento </t>
  </si>
  <si>
    <t>Hormigones (suministro e instalación)</t>
  </si>
  <si>
    <t>Hormigón cimientos H20 aditivo impermeabilizante, Cimientos de (60x60x80cm)</t>
  </si>
  <si>
    <t xml:space="preserve">Bolones de desplazamiento </t>
  </si>
  <si>
    <t>Estructura de madera (suministro e instalación)</t>
  </si>
  <si>
    <t>Rollizos (pilares impregnados) de 6-7"</t>
  </si>
  <si>
    <t>UN</t>
  </si>
  <si>
    <t>Pintura de rollizos para fundación con Igol denso</t>
  </si>
  <si>
    <t>Envigados impregnados 2x8"</t>
  </si>
  <si>
    <t xml:space="preserve"> ML</t>
  </si>
  <si>
    <t>Riostras de madera impregnada 2x8"</t>
  </si>
  <si>
    <t xml:space="preserve"> M2</t>
  </si>
  <si>
    <t>Entablado base impregnado  para madera plástica 1 1/2 x5"</t>
  </si>
  <si>
    <t>Baranda madera impregnada tablas de 1 1/2 x 5" y rollizos de 5"</t>
  </si>
  <si>
    <t xml:space="preserve">ML </t>
  </si>
  <si>
    <t>Instalación de madera plástica timberecco</t>
  </si>
  <si>
    <t>Tratamiento superficial (suministro e instalación)</t>
  </si>
  <si>
    <t xml:space="preserve">Tratamiento sellante para madera </t>
  </si>
  <si>
    <t>Aseo y retiro de escombros</t>
  </si>
  <si>
    <t xml:space="preserve"> M3 </t>
  </si>
  <si>
    <t xml:space="preserve">     Construcción de extensión de terraza Balneario BCCh
</t>
  </si>
  <si>
    <t>Suministro e instalación de cierre perimetral con malla acma recubrimiento Costero (Bezinal® + Pintura)</t>
  </si>
  <si>
    <t>Planillas que requieren APU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</si>
</sst>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[$$-340A]* #,##0.00_ ;_ [$$-340A]* \-#,##0.00_ ;_ [$$-340A]* &quot;-&quot;??_ ;_ @_ "/>
    <numFmt numFmtId="165" formatCode="_ &quot;$&quot;* #,##0_ ;_ &quot;$&quot;* \-#,##0_ ;_ &quot;$&quot;* &quot;-&quot;_ ;_ @_ "/>
    <numFmt numFmtId="166" formatCode="[$$-340A]#,##0"/>
    <numFmt numFmtId="167" formatCode="0.0"/>
    <numFmt numFmtId="168" formatCode="_ &quot;$&quot;* #,##0.00_ ;_ &quot;$&quot;* \-#,##0.00_ ;_ &quot;$&quot;* &quot;-&quot;??_ ;_ @_ "/>
    <numFmt numFmtId="169" formatCode="_-&quot;$&quot;\ * #,##0_-;\-&quot;$&quot;\ * #,##0_-;_-&quot;$&quot;\ * &quot;-&quot;_-;_-@_-"/>
    <numFmt numFmtId="170" formatCode="&quot;$&quot;#,##0;[Red]&quot;$&quot;\-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0" xfId="0" applyFont="1"/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left" vertical="top"/>
    </xf>
    <xf numFmtId="0" fontId="7" fillId="4" borderId="13" xfId="0" applyFont="1" applyFill="1" applyBorder="1" applyAlignment="1">
      <alignment wrapText="1"/>
    </xf>
    <xf numFmtId="49" fontId="8" fillId="3" borderId="14" xfId="2" applyNumberFormat="1" applyFont="1" applyFill="1" applyBorder="1" applyAlignment="1">
      <alignment horizontal="center" vertical="top"/>
    </xf>
    <xf numFmtId="3" fontId="8" fillId="3" borderId="14" xfId="2" applyNumberFormat="1" applyFont="1" applyFill="1" applyBorder="1" applyAlignment="1">
      <alignment horizontal="center" vertical="top"/>
    </xf>
    <xf numFmtId="0" fontId="8" fillId="3" borderId="14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/>
    </xf>
    <xf numFmtId="0" fontId="3" fillId="0" borderId="12" xfId="0" applyFont="1" applyBorder="1"/>
    <xf numFmtId="0" fontId="9" fillId="0" borderId="13" xfId="0" applyFont="1" applyBorder="1" applyAlignment="1">
      <alignment wrapText="1"/>
    </xf>
    <xf numFmtId="164" fontId="10" fillId="0" borderId="14" xfId="0" applyNumberFormat="1" applyFont="1" applyBorder="1" applyAlignment="1">
      <alignment wrapText="1"/>
    </xf>
    <xf numFmtId="165" fontId="3" fillId="0" borderId="15" xfId="0" applyNumberFormat="1" applyFont="1" applyBorder="1" applyAlignment="1">
      <alignment vertical="center"/>
    </xf>
    <xf numFmtId="164" fontId="9" fillId="0" borderId="13" xfId="0" applyNumberFormat="1" applyFont="1" applyBorder="1" applyAlignment="1">
      <alignment wrapText="1"/>
    </xf>
    <xf numFmtId="0" fontId="3" fillId="0" borderId="14" xfId="0" applyFont="1" applyBorder="1" applyAlignment="1">
      <alignment horizontal="left"/>
    </xf>
    <xf numFmtId="49" fontId="3" fillId="0" borderId="14" xfId="0" applyNumberFormat="1" applyFont="1" applyBorder="1"/>
    <xf numFmtId="1" fontId="3" fillId="0" borderId="14" xfId="0" applyNumberFormat="1" applyFont="1" applyBorder="1"/>
    <xf numFmtId="166" fontId="3" fillId="0" borderId="14" xfId="0" applyNumberFormat="1" applyFont="1" applyBorder="1"/>
    <xf numFmtId="49" fontId="6" fillId="3" borderId="12" xfId="0" applyNumberFormat="1" applyFont="1" applyFill="1" applyBorder="1"/>
    <xf numFmtId="0" fontId="11" fillId="4" borderId="13" xfId="0" applyFont="1" applyFill="1" applyBorder="1" applyAlignment="1">
      <alignment wrapText="1"/>
    </xf>
    <xf numFmtId="164" fontId="11" fillId="4" borderId="13" xfId="0" applyNumberFormat="1" applyFont="1" applyFill="1" applyBorder="1" applyAlignment="1">
      <alignment wrapText="1"/>
    </xf>
    <xf numFmtId="0" fontId="3" fillId="3" borderId="15" xfId="2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164" fontId="10" fillId="0" borderId="10" xfId="0" applyNumberFormat="1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0" fillId="0" borderId="13" xfId="0" applyBorder="1"/>
    <xf numFmtId="164" fontId="9" fillId="0" borderId="18" xfId="0" applyNumberFormat="1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0" fillId="0" borderId="16" xfId="0" applyBorder="1"/>
    <xf numFmtId="0" fontId="9" fillId="0" borderId="20" xfId="0" applyFont="1" applyBorder="1" applyAlignment="1">
      <alignment wrapText="1"/>
    </xf>
    <xf numFmtId="1" fontId="0" fillId="0" borderId="13" xfId="0" applyNumberFormat="1" applyBorder="1"/>
    <xf numFmtId="0" fontId="0" fillId="0" borderId="19" xfId="0" applyBorder="1"/>
    <xf numFmtId="167" fontId="0" fillId="0" borderId="13" xfId="0" applyNumberFormat="1" applyBorder="1"/>
    <xf numFmtId="49" fontId="6" fillId="0" borderId="12" xfId="0" applyNumberFormat="1" applyFont="1" applyBorder="1"/>
    <xf numFmtId="0" fontId="3" fillId="0" borderId="14" xfId="0" applyFont="1" applyBorder="1" applyAlignment="1">
      <alignment horizontal="center"/>
    </xf>
    <xf numFmtId="49" fontId="3" fillId="0" borderId="14" xfId="2" applyNumberFormat="1" applyFont="1" applyFill="1" applyBorder="1" applyAlignment="1"/>
    <xf numFmtId="1" fontId="3" fillId="0" borderId="14" xfId="2" applyNumberFormat="1" applyFont="1" applyFill="1" applyBorder="1" applyAlignment="1"/>
    <xf numFmtId="0" fontId="3" fillId="0" borderId="14" xfId="2" applyFont="1" applyFill="1" applyBorder="1" applyAlignment="1"/>
    <xf numFmtId="0" fontId="3" fillId="0" borderId="15" xfId="2" applyFont="1" applyFill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165" fontId="3" fillId="0" borderId="14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wrapText="1"/>
    </xf>
    <xf numFmtId="0" fontId="3" fillId="0" borderId="15" xfId="0" applyFont="1" applyBorder="1" applyAlignment="1">
      <alignment vertical="center"/>
    </xf>
    <xf numFmtId="49" fontId="3" fillId="0" borderId="21" xfId="0" applyNumberFormat="1" applyFont="1" applyBorder="1" applyAlignment="1">
      <alignment vertical="top"/>
    </xf>
    <xf numFmtId="0" fontId="3" fillId="0" borderId="22" xfId="0" applyFont="1" applyBorder="1" applyAlignment="1">
      <alignment horizontal="left"/>
    </xf>
    <xf numFmtId="49" fontId="3" fillId="0" borderId="22" xfId="0" applyNumberFormat="1" applyFont="1" applyBorder="1"/>
    <xf numFmtId="3" fontId="3" fillId="0" borderId="22" xfId="0" applyNumberFormat="1" applyFont="1" applyBorder="1" applyAlignment="1">
      <alignment vertical="top"/>
    </xf>
    <xf numFmtId="165" fontId="3" fillId="0" borderId="22" xfId="3" applyFont="1" applyFill="1" applyBorder="1" applyAlignment="1"/>
    <xf numFmtId="165" fontId="3" fillId="0" borderId="23" xfId="3" applyFont="1" applyFill="1" applyBorder="1" applyAlignment="1"/>
    <xf numFmtId="0" fontId="12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wrapText="1"/>
    </xf>
    <xf numFmtId="3" fontId="13" fillId="0" borderId="26" xfId="0" applyNumberFormat="1" applyFont="1" applyBorder="1" applyAlignment="1" applyProtection="1">
      <alignment horizontal="center" vertical="center"/>
      <protection locked="0"/>
    </xf>
    <xf numFmtId="3" fontId="13" fillId="0" borderId="27" xfId="1" applyNumberFormat="1" applyFont="1" applyFill="1" applyBorder="1" applyAlignment="1" applyProtection="1">
      <alignment horizontal="center" vertical="center"/>
      <protection locked="0"/>
    </xf>
    <xf numFmtId="169" fontId="14" fillId="0" borderId="27" xfId="4" applyNumberFormat="1" applyFont="1" applyFill="1" applyBorder="1" applyAlignment="1" applyProtection="1">
      <alignment horizontal="center" vertical="center"/>
      <protection locked="0"/>
    </xf>
    <xf numFmtId="169" fontId="12" fillId="0" borderId="28" xfId="4" applyNumberFormat="1" applyFont="1" applyFill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wrapText="1"/>
    </xf>
    <xf numFmtId="9" fontId="13" fillId="0" borderId="12" xfId="0" applyNumberFormat="1" applyFont="1" applyBorder="1" applyAlignment="1" applyProtection="1">
      <alignment horizontal="center" vertical="center"/>
      <protection locked="0"/>
    </xf>
    <xf numFmtId="3" fontId="13" fillId="0" borderId="14" xfId="0" applyNumberFormat="1" applyFont="1" applyBorder="1" applyAlignment="1" applyProtection="1">
      <alignment horizontal="center" vertical="center"/>
      <protection locked="0"/>
    </xf>
    <xf numFmtId="9" fontId="12" fillId="0" borderId="14" xfId="1" applyFont="1" applyFill="1" applyBorder="1" applyAlignment="1" applyProtection="1">
      <alignment horizontal="center" vertical="center"/>
      <protection locked="0"/>
    </xf>
    <xf numFmtId="169" fontId="12" fillId="0" borderId="15" xfId="4" applyNumberFormat="1" applyFont="1" applyFill="1" applyBorder="1" applyAlignment="1" applyProtection="1">
      <alignment horizontal="center" vertical="center"/>
      <protection locked="0"/>
    </xf>
    <xf numFmtId="3" fontId="13" fillId="0" borderId="12" xfId="0" applyNumberFormat="1" applyFont="1" applyBorder="1" applyAlignment="1" applyProtection="1">
      <alignment horizontal="center" vertical="center"/>
      <protection locked="0"/>
    </xf>
    <xf numFmtId="169" fontId="14" fillId="0" borderId="14" xfId="4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>
      <alignment wrapText="1"/>
    </xf>
    <xf numFmtId="3" fontId="13" fillId="0" borderId="32" xfId="0" applyNumberFormat="1" applyFont="1" applyBorder="1" applyAlignment="1" applyProtection="1">
      <alignment horizontal="center" vertical="center"/>
      <protection locked="0"/>
    </xf>
    <xf numFmtId="3" fontId="13" fillId="0" borderId="33" xfId="0" applyNumberFormat="1" applyFont="1" applyBorder="1" applyAlignment="1" applyProtection="1">
      <alignment horizontal="center" vertical="center"/>
      <protection locked="0"/>
    </xf>
    <xf numFmtId="169" fontId="14" fillId="0" borderId="33" xfId="4" applyNumberFormat="1" applyFont="1" applyFill="1" applyBorder="1" applyAlignment="1" applyProtection="1">
      <alignment horizontal="center" vertical="center"/>
      <protection locked="0"/>
    </xf>
    <xf numFmtId="169" fontId="12" fillId="0" borderId="34" xfId="4" applyNumberFormat="1" applyFont="1" applyFill="1" applyBorder="1" applyAlignment="1" applyProtection="1">
      <alignment horizontal="center" vertical="center"/>
      <protection locked="0"/>
    </xf>
    <xf numFmtId="0" fontId="3" fillId="0" borderId="35" xfId="0" applyFont="1" applyBorder="1"/>
    <xf numFmtId="0" fontId="3" fillId="0" borderId="36" xfId="0" applyFont="1" applyBorder="1"/>
    <xf numFmtId="0" fontId="3" fillId="0" borderId="36" xfId="0" applyFont="1" applyBorder="1" applyAlignment="1">
      <alignment horizontal="center"/>
    </xf>
    <xf numFmtId="3" fontId="3" fillId="0" borderId="36" xfId="0" applyNumberFormat="1" applyFont="1" applyBorder="1" applyAlignment="1">
      <alignment horizontal="center"/>
    </xf>
    <xf numFmtId="0" fontId="3" fillId="0" borderId="37" xfId="0" applyFont="1" applyBorder="1"/>
    <xf numFmtId="0" fontId="0" fillId="0" borderId="13" xfId="0" applyBorder="1" applyAlignment="1">
      <alignment horizontal="center"/>
    </xf>
    <xf numFmtId="170" fontId="0" fillId="0" borderId="13" xfId="0" applyNumberFormat="1" applyBorder="1"/>
    <xf numFmtId="0" fontId="0" fillId="5" borderId="13" xfId="0" applyFill="1" applyBorder="1"/>
    <xf numFmtId="0" fontId="0" fillId="5" borderId="13" xfId="0" applyFill="1" applyBorder="1" applyAlignment="1">
      <alignment horizontal="center"/>
    </xf>
    <xf numFmtId="0" fontId="0" fillId="6" borderId="13" xfId="0" applyFill="1" applyBorder="1"/>
    <xf numFmtId="0" fontId="0" fillId="6" borderId="13" xfId="0" applyFill="1" applyBorder="1" applyAlignment="1">
      <alignment horizontal="center"/>
    </xf>
    <xf numFmtId="170" fontId="0" fillId="6" borderId="13" xfId="0" applyNumberFormat="1" applyFill="1" applyBorder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49" fontId="5" fillId="0" borderId="6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vertical="center" wrapText="1"/>
    </xf>
    <xf numFmtId="49" fontId="5" fillId="0" borderId="8" xfId="0" applyNumberFormat="1" applyFont="1" applyBorder="1" applyAlignment="1">
      <alignment vertical="center" wrapText="1"/>
    </xf>
    <xf numFmtId="0" fontId="3" fillId="6" borderId="12" xfId="0" applyFont="1" applyFill="1" applyBorder="1" applyAlignment="1">
      <alignment vertical="center"/>
    </xf>
    <xf numFmtId="165" fontId="3" fillId="6" borderId="15" xfId="0" applyNumberFormat="1" applyFont="1" applyFill="1" applyBorder="1" applyAlignment="1">
      <alignment vertical="center"/>
    </xf>
    <xf numFmtId="0" fontId="9" fillId="6" borderId="13" xfId="0" applyFont="1" applyFill="1" applyBorder="1" applyAlignment="1">
      <alignment wrapText="1"/>
    </xf>
    <xf numFmtId="164" fontId="9" fillId="6" borderId="13" xfId="0" applyNumberFormat="1" applyFont="1" applyFill="1" applyBorder="1" applyAlignment="1">
      <alignment wrapText="1"/>
    </xf>
    <xf numFmtId="0" fontId="3" fillId="6" borderId="12" xfId="0" applyFont="1" applyFill="1" applyBorder="1"/>
    <xf numFmtId="0" fontId="9" fillId="6" borderId="19" xfId="0" applyFont="1" applyFill="1" applyBorder="1" applyAlignment="1">
      <alignment wrapText="1"/>
    </xf>
    <xf numFmtId="1" fontId="0" fillId="6" borderId="13" xfId="0" applyNumberFormat="1" applyFill="1" applyBorder="1"/>
    <xf numFmtId="0" fontId="9" fillId="6" borderId="17" xfId="0" applyFont="1" applyFill="1" applyBorder="1" applyAlignment="1">
      <alignment wrapText="1"/>
    </xf>
    <xf numFmtId="164" fontId="9" fillId="6" borderId="18" xfId="0" applyNumberFormat="1" applyFont="1" applyFill="1" applyBorder="1" applyAlignment="1">
      <alignment wrapText="1"/>
    </xf>
    <xf numFmtId="0" fontId="11" fillId="6" borderId="13" xfId="0" applyFont="1" applyFill="1" applyBorder="1" applyAlignment="1">
      <alignment wrapText="1"/>
    </xf>
    <xf numFmtId="164" fontId="11" fillId="6" borderId="13" xfId="0" applyNumberFormat="1" applyFont="1" applyFill="1" applyBorder="1" applyAlignment="1">
      <alignment wrapText="1"/>
    </xf>
    <xf numFmtId="0" fontId="3" fillId="0" borderId="12" xfId="0" applyFont="1" applyFill="1" applyBorder="1"/>
    <xf numFmtId="0" fontId="9" fillId="0" borderId="13" xfId="0" applyFont="1" applyFill="1" applyBorder="1" applyAlignment="1">
      <alignment wrapText="1"/>
    </xf>
    <xf numFmtId="164" fontId="9" fillId="0" borderId="13" xfId="0" applyNumberFormat="1" applyFont="1" applyFill="1" applyBorder="1" applyAlignment="1">
      <alignment wrapText="1"/>
    </xf>
    <xf numFmtId="165" fontId="3" fillId="0" borderId="15" xfId="0" applyNumberFormat="1" applyFont="1" applyFill="1" applyBorder="1" applyAlignment="1">
      <alignment vertical="center"/>
    </xf>
    <xf numFmtId="0" fontId="3" fillId="6" borderId="0" xfId="0" applyFont="1" applyFill="1" applyAlignment="1">
      <alignment horizontal="center"/>
    </xf>
    <xf numFmtId="3" fontId="3" fillId="0" borderId="0" xfId="0" applyNumberFormat="1" applyFont="1" applyAlignment="1">
      <alignment horizontal="left"/>
    </xf>
  </cellXfs>
  <cellStyles count="5">
    <cellStyle name="40% - Énfasis1" xfId="2" builtinId="31"/>
    <cellStyle name="Moneda [0] 2" xfId="3" xr:uid="{3E1B52AC-E8BD-4B4A-86BA-AC55F2AF1F7B}"/>
    <cellStyle name="Moneda 2" xfId="4" xr:uid="{CAD0F258-B94F-4976-BD0A-B224DE46F2F9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8284</xdr:colOff>
      <xdr:row>3</xdr:row>
      <xdr:rowOff>82827</xdr:rowOff>
    </xdr:from>
    <xdr:to>
      <xdr:col>5</xdr:col>
      <xdr:colOff>152043</xdr:colOff>
      <xdr:row>7</xdr:row>
      <xdr:rowOff>107674</xdr:rowOff>
    </xdr:to>
    <xdr:pic>
      <xdr:nvPicPr>
        <xdr:cNvPr id="2" name="Imagen 1" descr="Resultado de imagen para logo banco central">
          <a:extLst>
            <a:ext uri="{FF2B5EF4-FFF2-40B4-BE49-F238E27FC236}">
              <a16:creationId xmlns:a16="http://schemas.microsoft.com/office/drawing/2014/main" id="{CADBA571-850A-468A-B8E9-90A9B81FC0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410" t="15798" r="29315" b="20033"/>
        <a:stretch/>
      </xdr:blipFill>
      <xdr:spPr bwMode="auto">
        <a:xfrm>
          <a:off x="370234" y="530502"/>
          <a:ext cx="981959" cy="796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8284</xdr:colOff>
      <xdr:row>3</xdr:row>
      <xdr:rowOff>82827</xdr:rowOff>
    </xdr:from>
    <xdr:to>
      <xdr:col>5</xdr:col>
      <xdr:colOff>152043</xdr:colOff>
      <xdr:row>7</xdr:row>
      <xdr:rowOff>107674</xdr:rowOff>
    </xdr:to>
    <xdr:pic>
      <xdr:nvPicPr>
        <xdr:cNvPr id="2" name="Imagen 1" descr="Resultado de imagen para logo banco central">
          <a:extLst>
            <a:ext uri="{FF2B5EF4-FFF2-40B4-BE49-F238E27FC236}">
              <a16:creationId xmlns:a16="http://schemas.microsoft.com/office/drawing/2014/main" id="{CB428F02-52F9-483D-AAC3-950F664A47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410" t="15798" r="29315" b="20033"/>
        <a:stretch/>
      </xdr:blipFill>
      <xdr:spPr bwMode="auto">
        <a:xfrm>
          <a:off x="370234" y="530502"/>
          <a:ext cx="981959" cy="796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6DE73-120D-4794-AFF2-C486DD91A5E4}">
  <dimension ref="B2:L49"/>
  <sheetViews>
    <sheetView zoomScale="115" zoomScaleNormal="115" workbookViewId="0">
      <selection activeCell="G7" sqref="G7:J7"/>
    </sheetView>
  </sheetViews>
  <sheetFormatPr baseColWidth="10" defaultColWidth="11.42578125" defaultRowHeight="12.75" x14ac:dyDescent="0.2"/>
  <cols>
    <col min="1" max="1" width="2.85546875" style="1" customWidth="1"/>
    <col min="2" max="3" width="1.28515625" style="1" customWidth="1"/>
    <col min="4" max="4" width="5.85546875" style="1" customWidth="1"/>
    <col min="5" max="5" width="6.7109375" style="1" customWidth="1"/>
    <col min="6" max="6" width="73.85546875" style="1" customWidth="1"/>
    <col min="7" max="7" width="7.28515625" style="2" bestFit="1" customWidth="1"/>
    <col min="8" max="8" width="6.140625" style="3" customWidth="1"/>
    <col min="9" max="9" width="13.140625" style="2" bestFit="1" customWidth="1"/>
    <col min="10" max="10" width="13.28515625" style="2" bestFit="1" customWidth="1"/>
    <col min="11" max="11" width="5.85546875" style="1" customWidth="1"/>
    <col min="12" max="12" width="1.42578125" style="1" customWidth="1"/>
    <col min="13" max="13" width="11.42578125" style="1"/>
    <col min="14" max="14" width="23.140625" style="1" customWidth="1"/>
    <col min="15" max="16384" width="11.42578125" style="1"/>
  </cols>
  <sheetData>
    <row r="2" spans="2:12" ht="13.5" thickBot="1" x14ac:dyDescent="0.25"/>
    <row r="3" spans="2:12" ht="9" customHeight="1" thickBot="1" x14ac:dyDescent="0.25">
      <c r="B3" s="4"/>
      <c r="C3" s="5"/>
      <c r="D3" s="5"/>
      <c r="E3" s="5"/>
      <c r="F3" s="5"/>
      <c r="G3" s="6"/>
      <c r="H3" s="7"/>
      <c r="I3" s="6"/>
      <c r="J3" s="6"/>
      <c r="K3" s="5"/>
      <c r="L3" s="8"/>
    </row>
    <row r="4" spans="2:12" ht="12" customHeight="1" x14ac:dyDescent="0.2">
      <c r="B4" s="9"/>
      <c r="C4" s="9"/>
      <c r="D4" s="4"/>
      <c r="E4" s="5"/>
      <c r="F4" s="5"/>
      <c r="G4" s="6"/>
      <c r="H4" s="7"/>
      <c r="I4" s="6"/>
      <c r="J4" s="6"/>
      <c r="K4" s="8"/>
      <c r="L4" s="10"/>
    </row>
    <row r="5" spans="2:12" ht="21" customHeight="1" x14ac:dyDescent="0.2">
      <c r="B5" s="9"/>
      <c r="C5" s="9"/>
      <c r="D5" s="9"/>
      <c r="F5" s="96" t="s">
        <v>124</v>
      </c>
      <c r="G5" s="97"/>
      <c r="H5" s="97"/>
      <c r="I5" s="97"/>
      <c r="J5" s="97"/>
      <c r="K5" s="10"/>
      <c r="L5" s="10"/>
    </row>
    <row r="6" spans="2:12" ht="15" x14ac:dyDescent="0.25">
      <c r="B6" s="9"/>
      <c r="C6" s="9"/>
      <c r="D6" s="9"/>
      <c r="F6" s="11" t="s">
        <v>1</v>
      </c>
      <c r="K6" s="10"/>
      <c r="L6" s="10"/>
    </row>
    <row r="7" spans="2:12" x14ac:dyDescent="0.2">
      <c r="B7" s="9"/>
      <c r="C7" s="9"/>
      <c r="D7" s="9"/>
      <c r="G7" s="116"/>
      <c r="H7" s="117" t="s">
        <v>126</v>
      </c>
      <c r="I7" s="117"/>
      <c r="J7" s="117"/>
      <c r="K7" s="10"/>
      <c r="L7" s="10"/>
    </row>
    <row r="8" spans="2:12" ht="13.5" thickBot="1" x14ac:dyDescent="0.25">
      <c r="B8" s="9"/>
      <c r="C8" s="9"/>
      <c r="D8" s="9"/>
      <c r="K8" s="10"/>
      <c r="L8" s="10"/>
    </row>
    <row r="9" spans="2:12" ht="16.5" thickBot="1" x14ac:dyDescent="0.25">
      <c r="B9" s="9"/>
      <c r="C9" s="9"/>
      <c r="D9" s="9"/>
      <c r="E9" s="98" t="s">
        <v>2</v>
      </c>
      <c r="F9" s="99"/>
      <c r="G9" s="99"/>
      <c r="H9" s="99"/>
      <c r="I9" s="99"/>
      <c r="J9" s="100"/>
      <c r="K9" s="10"/>
      <c r="L9" s="10"/>
    </row>
    <row r="10" spans="2:12" ht="15" customHeight="1" x14ac:dyDescent="0.2">
      <c r="B10" s="9"/>
      <c r="C10" s="9"/>
      <c r="D10" s="9"/>
      <c r="E10" s="12" t="s">
        <v>3</v>
      </c>
      <c r="F10" s="13"/>
      <c r="G10" s="14" t="s">
        <v>4</v>
      </c>
      <c r="H10" s="14" t="s">
        <v>5</v>
      </c>
      <c r="I10" s="14" t="s">
        <v>6</v>
      </c>
      <c r="J10" s="15" t="s">
        <v>7</v>
      </c>
      <c r="K10" s="10"/>
      <c r="L10" s="10"/>
    </row>
    <row r="11" spans="2:12" ht="15" x14ac:dyDescent="0.25">
      <c r="B11" s="9"/>
      <c r="C11" s="9"/>
      <c r="D11" s="9"/>
      <c r="E11" s="31" t="s">
        <v>8</v>
      </c>
      <c r="F11" s="17" t="s">
        <v>9</v>
      </c>
      <c r="G11" s="32"/>
      <c r="H11" s="32"/>
      <c r="I11" s="33"/>
      <c r="J11" s="34"/>
      <c r="K11" s="10"/>
      <c r="L11" s="10"/>
    </row>
    <row r="12" spans="2:12" ht="15" customHeight="1" x14ac:dyDescent="0.25">
      <c r="B12" s="9"/>
      <c r="C12" s="9"/>
      <c r="D12" s="9"/>
      <c r="E12" s="105" t="s">
        <v>11</v>
      </c>
      <c r="F12" s="93" t="s">
        <v>91</v>
      </c>
      <c r="G12" s="94" t="s">
        <v>92</v>
      </c>
      <c r="H12" s="94">
        <v>1</v>
      </c>
      <c r="I12" s="95"/>
      <c r="J12" s="102">
        <f>H12*I12</f>
        <v>0</v>
      </c>
      <c r="K12" s="10"/>
      <c r="L12" s="10"/>
    </row>
    <row r="13" spans="2:12" ht="15" customHeight="1" x14ac:dyDescent="0.25">
      <c r="B13" s="9"/>
      <c r="C13" s="9"/>
      <c r="D13" s="9"/>
      <c r="E13" s="22" t="s">
        <v>14</v>
      </c>
      <c r="F13" s="39" t="s">
        <v>93</v>
      </c>
      <c r="G13" s="89" t="s">
        <v>94</v>
      </c>
      <c r="H13" s="89">
        <v>1</v>
      </c>
      <c r="I13" s="90"/>
      <c r="J13" s="25">
        <f t="shared" ref="J13:J15" si="0">H13*I13</f>
        <v>0</v>
      </c>
      <c r="K13" s="10"/>
      <c r="L13" s="10"/>
    </row>
    <row r="14" spans="2:12" ht="15" customHeight="1" x14ac:dyDescent="0.25">
      <c r="B14" s="9"/>
      <c r="C14" s="9"/>
      <c r="D14" s="9"/>
      <c r="E14" s="22" t="s">
        <v>95</v>
      </c>
      <c r="F14" s="39" t="s">
        <v>96</v>
      </c>
      <c r="G14" s="89" t="s">
        <v>97</v>
      </c>
      <c r="H14" s="89">
        <v>1</v>
      </c>
      <c r="I14" s="90"/>
      <c r="J14" s="25">
        <f t="shared" si="0"/>
        <v>0</v>
      </c>
      <c r="K14" s="10"/>
      <c r="L14" s="10"/>
    </row>
    <row r="15" spans="2:12" ht="15" customHeight="1" x14ac:dyDescent="0.25">
      <c r="B15" s="9"/>
      <c r="C15" s="9"/>
      <c r="D15" s="9"/>
      <c r="E15" s="22" t="s">
        <v>98</v>
      </c>
      <c r="F15" s="39" t="s">
        <v>99</v>
      </c>
      <c r="G15" s="89" t="s">
        <v>100</v>
      </c>
      <c r="H15" s="89">
        <v>2</v>
      </c>
      <c r="I15" s="90"/>
      <c r="J15" s="25">
        <f t="shared" si="0"/>
        <v>0</v>
      </c>
      <c r="K15" s="10"/>
      <c r="L15" s="10"/>
    </row>
    <row r="16" spans="2:12" x14ac:dyDescent="0.2">
      <c r="B16" s="9"/>
      <c r="C16" s="9"/>
      <c r="D16" s="9"/>
      <c r="E16" s="22"/>
      <c r="F16" s="27"/>
      <c r="G16" s="28"/>
      <c r="H16" s="29"/>
      <c r="I16" s="30"/>
      <c r="J16" s="25"/>
      <c r="K16" s="10"/>
      <c r="L16" s="10"/>
    </row>
    <row r="17" spans="2:12" ht="15" customHeight="1" x14ac:dyDescent="0.25">
      <c r="B17" s="9"/>
      <c r="C17" s="9"/>
      <c r="D17" s="9"/>
      <c r="E17" s="31" t="s">
        <v>17</v>
      </c>
      <c r="F17" s="17" t="s">
        <v>101</v>
      </c>
      <c r="G17" s="32"/>
      <c r="H17" s="32"/>
      <c r="I17" s="33"/>
      <c r="J17" s="34"/>
      <c r="K17" s="10"/>
      <c r="L17" s="10"/>
    </row>
    <row r="18" spans="2:12" ht="15" customHeight="1" x14ac:dyDescent="0.25">
      <c r="B18" s="9"/>
      <c r="C18" s="9"/>
      <c r="D18" s="9"/>
      <c r="E18" s="35" t="s">
        <v>19</v>
      </c>
      <c r="F18" s="39" t="s">
        <v>102</v>
      </c>
      <c r="G18" s="89" t="s">
        <v>100</v>
      </c>
      <c r="H18" s="89">
        <v>15</v>
      </c>
      <c r="I18" s="90"/>
      <c r="J18" s="25">
        <f>H18*I18</f>
        <v>0</v>
      </c>
      <c r="K18" s="10"/>
      <c r="L18" s="10"/>
    </row>
    <row r="19" spans="2:12" x14ac:dyDescent="0.2">
      <c r="B19" s="9"/>
      <c r="C19" s="9"/>
      <c r="D19" s="9"/>
      <c r="E19" s="47"/>
      <c r="F19" s="48"/>
      <c r="G19" s="49"/>
      <c r="H19" s="50"/>
      <c r="I19" s="51"/>
      <c r="J19" s="52"/>
      <c r="K19" s="10"/>
      <c r="L19" s="10"/>
    </row>
    <row r="20" spans="2:12" ht="12.95" customHeight="1" x14ac:dyDescent="0.25">
      <c r="B20" s="9"/>
      <c r="C20" s="9"/>
      <c r="D20" s="9"/>
      <c r="E20" s="31"/>
      <c r="F20" s="17" t="s">
        <v>103</v>
      </c>
      <c r="G20" s="32"/>
      <c r="H20" s="32"/>
      <c r="I20" s="33"/>
      <c r="J20" s="34"/>
      <c r="K20" s="10"/>
      <c r="L20" s="10"/>
    </row>
    <row r="21" spans="2:12" ht="12.95" customHeight="1" x14ac:dyDescent="0.25">
      <c r="B21" s="9"/>
      <c r="C21" s="9"/>
      <c r="D21" s="9"/>
      <c r="E21" s="22" t="s">
        <v>21</v>
      </c>
      <c r="F21" s="39" t="s">
        <v>104</v>
      </c>
      <c r="G21" s="89" t="s">
        <v>25</v>
      </c>
      <c r="H21" s="89">
        <v>38.4</v>
      </c>
      <c r="I21" s="90"/>
      <c r="J21" s="25">
        <f>H21*I21</f>
        <v>0</v>
      </c>
      <c r="K21" s="10"/>
      <c r="L21" s="10"/>
    </row>
    <row r="22" spans="2:12" x14ac:dyDescent="0.2">
      <c r="B22" s="9"/>
      <c r="C22" s="9"/>
      <c r="D22" s="9"/>
      <c r="E22" s="35"/>
      <c r="F22" s="27"/>
      <c r="G22" s="53"/>
      <c r="H22" s="29"/>
      <c r="I22" s="54"/>
      <c r="J22" s="25"/>
      <c r="K22" s="10"/>
      <c r="L22" s="10"/>
    </row>
    <row r="23" spans="2:12" ht="15" customHeight="1" x14ac:dyDescent="0.25">
      <c r="B23" s="9"/>
      <c r="C23" s="9"/>
      <c r="D23" s="9"/>
      <c r="E23" s="31"/>
      <c r="F23" s="17" t="s">
        <v>105</v>
      </c>
      <c r="G23" s="32"/>
      <c r="H23" s="32"/>
      <c r="I23" s="33"/>
      <c r="J23" s="34"/>
      <c r="K23" s="10"/>
      <c r="L23" s="10"/>
    </row>
    <row r="24" spans="2:12" ht="15" x14ac:dyDescent="0.25">
      <c r="B24" s="9"/>
      <c r="C24" s="9"/>
      <c r="D24" s="9"/>
      <c r="E24" s="101" t="s">
        <v>64</v>
      </c>
      <c r="F24" s="103" t="s">
        <v>106</v>
      </c>
      <c r="G24" s="103" t="s">
        <v>16</v>
      </c>
      <c r="H24" s="103">
        <v>15</v>
      </c>
      <c r="I24" s="104"/>
      <c r="J24" s="102">
        <f>H24*I24</f>
        <v>0</v>
      </c>
      <c r="K24" s="10"/>
      <c r="L24" s="10"/>
    </row>
    <row r="25" spans="2:12" ht="15" x14ac:dyDescent="0.25">
      <c r="B25" s="9"/>
      <c r="C25" s="9"/>
      <c r="D25" s="9"/>
      <c r="E25" s="35" t="s">
        <v>66</v>
      </c>
      <c r="F25" s="23" t="s">
        <v>107</v>
      </c>
      <c r="G25" s="23" t="s">
        <v>16</v>
      </c>
      <c r="H25" s="23">
        <v>3</v>
      </c>
      <c r="I25" s="26"/>
      <c r="J25" s="25">
        <f t="shared" ref="J25" si="1">H25*I25</f>
        <v>0</v>
      </c>
      <c r="K25" s="10"/>
      <c r="L25" s="10"/>
    </row>
    <row r="26" spans="2:12" ht="15" x14ac:dyDescent="0.25">
      <c r="B26" s="9"/>
      <c r="C26" s="9"/>
      <c r="D26" s="9"/>
      <c r="E26" s="35"/>
      <c r="F26" s="23"/>
      <c r="G26" s="23"/>
      <c r="H26" s="23"/>
      <c r="I26" s="26"/>
      <c r="J26" s="25"/>
      <c r="K26" s="10"/>
      <c r="L26" s="10"/>
    </row>
    <row r="27" spans="2:12" ht="15" customHeight="1" x14ac:dyDescent="0.25">
      <c r="B27" s="9"/>
      <c r="C27" s="9"/>
      <c r="D27" s="9"/>
      <c r="E27" s="31"/>
      <c r="F27" s="91" t="s">
        <v>108</v>
      </c>
      <c r="G27" s="92"/>
      <c r="H27" s="92"/>
      <c r="I27" s="91"/>
      <c r="J27" s="34"/>
      <c r="K27" s="10"/>
      <c r="L27" s="10"/>
    </row>
    <row r="28" spans="2:12" ht="15" x14ac:dyDescent="0.25">
      <c r="B28" s="9"/>
      <c r="C28" s="9"/>
      <c r="D28" s="9"/>
      <c r="E28" s="35" t="s">
        <v>64</v>
      </c>
      <c r="F28" s="39" t="s">
        <v>109</v>
      </c>
      <c r="G28" s="89" t="s">
        <v>110</v>
      </c>
      <c r="H28" s="89">
        <v>45</v>
      </c>
      <c r="I28" s="90"/>
      <c r="J28" s="25">
        <f>H28*I28</f>
        <v>0</v>
      </c>
      <c r="K28" s="10"/>
      <c r="L28" s="10"/>
    </row>
    <row r="29" spans="2:12" ht="15" x14ac:dyDescent="0.25">
      <c r="B29" s="9"/>
      <c r="C29" s="9"/>
      <c r="D29" s="9"/>
      <c r="E29" s="35" t="s">
        <v>66</v>
      </c>
      <c r="F29" s="39" t="s">
        <v>111</v>
      </c>
      <c r="G29" s="89" t="s">
        <v>25</v>
      </c>
      <c r="H29" s="89">
        <v>10</v>
      </c>
      <c r="I29" s="90"/>
      <c r="J29" s="25">
        <f t="shared" ref="J29:J34" si="2">H29*I29</f>
        <v>0</v>
      </c>
      <c r="K29" s="10"/>
      <c r="L29" s="10"/>
    </row>
    <row r="30" spans="2:12" ht="15" x14ac:dyDescent="0.25">
      <c r="B30" s="9"/>
      <c r="C30" s="9"/>
      <c r="D30" s="9"/>
      <c r="E30" s="35" t="s">
        <v>68</v>
      </c>
      <c r="F30" s="39" t="s">
        <v>112</v>
      </c>
      <c r="G30" s="89" t="s">
        <v>113</v>
      </c>
      <c r="H30" s="89">
        <v>140</v>
      </c>
      <c r="I30" s="90"/>
      <c r="J30" s="25">
        <f t="shared" si="2"/>
        <v>0</v>
      </c>
      <c r="K30" s="10"/>
      <c r="L30" s="10"/>
    </row>
    <row r="31" spans="2:12" ht="15" x14ac:dyDescent="0.25">
      <c r="B31" s="9"/>
      <c r="C31" s="9"/>
      <c r="D31" s="9"/>
      <c r="E31" s="35" t="s">
        <v>70</v>
      </c>
      <c r="F31" s="39" t="s">
        <v>114</v>
      </c>
      <c r="G31" s="89" t="s">
        <v>115</v>
      </c>
      <c r="H31" s="89">
        <v>60</v>
      </c>
      <c r="I31" s="90"/>
      <c r="J31" s="25">
        <f t="shared" si="2"/>
        <v>0</v>
      </c>
      <c r="K31" s="10"/>
      <c r="L31" s="10"/>
    </row>
    <row r="32" spans="2:12" ht="15" x14ac:dyDescent="0.25">
      <c r="B32" s="9"/>
      <c r="C32" s="9"/>
      <c r="D32" s="9"/>
      <c r="E32" s="101" t="s">
        <v>73</v>
      </c>
      <c r="F32" s="93" t="s">
        <v>116</v>
      </c>
      <c r="G32" s="94" t="s">
        <v>115</v>
      </c>
      <c r="H32" s="94">
        <v>60</v>
      </c>
      <c r="I32" s="95"/>
      <c r="J32" s="102">
        <f t="shared" si="2"/>
        <v>0</v>
      </c>
      <c r="K32" s="10"/>
      <c r="L32" s="10"/>
    </row>
    <row r="33" spans="2:12" ht="15" x14ac:dyDescent="0.25">
      <c r="B33" s="9"/>
      <c r="C33" s="9"/>
      <c r="D33" s="9"/>
      <c r="E33" s="35" t="s">
        <v>76</v>
      </c>
      <c r="F33" s="39" t="s">
        <v>117</v>
      </c>
      <c r="G33" s="89" t="s">
        <v>118</v>
      </c>
      <c r="H33" s="89">
        <v>22</v>
      </c>
      <c r="I33" s="90"/>
      <c r="J33" s="25">
        <f t="shared" si="2"/>
        <v>0</v>
      </c>
      <c r="K33" s="10"/>
      <c r="L33" s="10"/>
    </row>
    <row r="34" spans="2:12" ht="15" x14ac:dyDescent="0.25">
      <c r="B34" s="9"/>
      <c r="C34" s="9"/>
      <c r="D34" s="9"/>
      <c r="E34" s="101" t="s">
        <v>80</v>
      </c>
      <c r="F34" s="93" t="s">
        <v>119</v>
      </c>
      <c r="G34" s="94" t="s">
        <v>25</v>
      </c>
      <c r="H34" s="94">
        <v>60</v>
      </c>
      <c r="I34" s="95"/>
      <c r="J34" s="102">
        <f t="shared" si="2"/>
        <v>0</v>
      </c>
      <c r="K34" s="10"/>
      <c r="L34" s="10"/>
    </row>
    <row r="35" spans="2:12" ht="15" x14ac:dyDescent="0.25">
      <c r="B35" s="9"/>
      <c r="C35" s="9"/>
      <c r="D35" s="9"/>
      <c r="E35" s="35"/>
      <c r="F35" s="39"/>
      <c r="G35" s="89"/>
      <c r="H35" s="89"/>
      <c r="I35" s="90"/>
      <c r="J35" s="25"/>
      <c r="K35" s="10"/>
      <c r="L35" s="10"/>
    </row>
    <row r="36" spans="2:12" ht="15" customHeight="1" x14ac:dyDescent="0.25">
      <c r="B36" s="9"/>
      <c r="C36" s="9"/>
      <c r="D36" s="9"/>
      <c r="E36" s="31"/>
      <c r="F36" s="91" t="s">
        <v>120</v>
      </c>
      <c r="G36" s="92"/>
      <c r="H36" s="92"/>
      <c r="I36" s="91"/>
      <c r="J36" s="34"/>
      <c r="K36" s="10"/>
      <c r="L36" s="10"/>
    </row>
    <row r="37" spans="2:12" ht="15" x14ac:dyDescent="0.25">
      <c r="B37" s="9"/>
      <c r="C37" s="9"/>
      <c r="D37" s="9"/>
      <c r="E37" s="35" t="s">
        <v>64</v>
      </c>
      <c r="F37" s="39" t="s">
        <v>121</v>
      </c>
      <c r="G37" s="89" t="s">
        <v>13</v>
      </c>
      <c r="H37" s="89">
        <v>1</v>
      </c>
      <c r="I37" s="90"/>
      <c r="J37" s="25">
        <f>H37*I37</f>
        <v>0</v>
      </c>
      <c r="K37" s="10"/>
      <c r="L37" s="10"/>
    </row>
    <row r="38" spans="2:12" ht="15" x14ac:dyDescent="0.25">
      <c r="B38" s="9"/>
      <c r="C38" s="9"/>
      <c r="D38" s="9"/>
      <c r="E38" s="35"/>
      <c r="F38" s="39"/>
      <c r="G38" s="89"/>
      <c r="H38" s="89"/>
      <c r="I38" s="90"/>
      <c r="J38" s="25"/>
      <c r="K38" s="10"/>
      <c r="L38" s="10"/>
    </row>
    <row r="39" spans="2:12" ht="15" customHeight="1" x14ac:dyDescent="0.25">
      <c r="B39" s="9"/>
      <c r="C39" s="9"/>
      <c r="D39" s="9"/>
      <c r="E39" s="31"/>
      <c r="F39" s="91" t="s">
        <v>122</v>
      </c>
      <c r="G39" s="92"/>
      <c r="H39" s="92"/>
      <c r="I39" s="91"/>
      <c r="J39" s="34"/>
      <c r="K39" s="10"/>
      <c r="L39" s="10"/>
    </row>
    <row r="40" spans="2:12" ht="15" x14ac:dyDescent="0.25">
      <c r="B40" s="9"/>
      <c r="C40" s="9"/>
      <c r="D40" s="9"/>
      <c r="E40" s="35" t="s">
        <v>64</v>
      </c>
      <c r="F40" s="39" t="s">
        <v>122</v>
      </c>
      <c r="G40" s="89" t="s">
        <v>123</v>
      </c>
      <c r="H40" s="89">
        <v>16</v>
      </c>
      <c r="I40" s="90"/>
      <c r="J40" s="25">
        <f>H40*I40</f>
        <v>0</v>
      </c>
      <c r="K40" s="10"/>
      <c r="L40" s="10"/>
    </row>
    <row r="41" spans="2:12" ht="13.5" thickBot="1" x14ac:dyDescent="0.25">
      <c r="B41" s="9"/>
      <c r="C41" s="9"/>
      <c r="D41" s="9"/>
      <c r="E41" s="57"/>
      <c r="F41" s="58"/>
      <c r="G41" s="59"/>
      <c r="H41" s="60"/>
      <c r="I41" s="61"/>
      <c r="J41" s="62"/>
      <c r="K41" s="10"/>
      <c r="L41" s="10"/>
    </row>
    <row r="42" spans="2:12" ht="15" customHeight="1" x14ac:dyDescent="0.25">
      <c r="B42" s="9"/>
      <c r="C42" s="9"/>
      <c r="D42" s="9"/>
      <c r="E42" s="63"/>
      <c r="F42" s="64" t="s">
        <v>84</v>
      </c>
      <c r="G42" s="65"/>
      <c r="H42" s="66"/>
      <c r="I42" s="67"/>
      <c r="J42" s="68">
        <f>SUM(J11:J41)</f>
        <v>0</v>
      </c>
      <c r="K42" s="10"/>
      <c r="L42" s="10"/>
    </row>
    <row r="43" spans="2:12" ht="14.25" customHeight="1" x14ac:dyDescent="0.25">
      <c r="B43" s="9"/>
      <c r="C43" s="9"/>
      <c r="D43" s="9"/>
      <c r="E43" s="69"/>
      <c r="F43" s="70" t="s">
        <v>85</v>
      </c>
      <c r="G43" s="71">
        <v>0</v>
      </c>
      <c r="H43" s="72" t="s">
        <v>86</v>
      </c>
      <c r="I43" s="73"/>
      <c r="J43" s="74">
        <f>G43*J42</f>
        <v>0</v>
      </c>
      <c r="K43" s="10"/>
      <c r="L43" s="10"/>
    </row>
    <row r="44" spans="2:12" ht="15" customHeight="1" x14ac:dyDescent="0.25">
      <c r="B44" s="9"/>
      <c r="C44" s="9"/>
      <c r="D44" s="9"/>
      <c r="E44" s="69"/>
      <c r="F44" s="70" t="s">
        <v>87</v>
      </c>
      <c r="G44" s="71">
        <v>0</v>
      </c>
      <c r="H44" s="72" t="s">
        <v>86</v>
      </c>
      <c r="I44" s="73"/>
      <c r="J44" s="74">
        <f>G44*J42</f>
        <v>0</v>
      </c>
      <c r="K44" s="10"/>
      <c r="L44" s="10"/>
    </row>
    <row r="45" spans="2:12" ht="15" customHeight="1" x14ac:dyDescent="0.25">
      <c r="B45" s="9"/>
      <c r="C45" s="9"/>
      <c r="D45" s="9"/>
      <c r="E45" s="69"/>
      <c r="F45" s="70" t="s">
        <v>88</v>
      </c>
      <c r="G45" s="75"/>
      <c r="H45" s="72"/>
      <c r="I45" s="76"/>
      <c r="J45" s="74">
        <f>SUM(J42:J44)</f>
        <v>0</v>
      </c>
      <c r="K45" s="10"/>
      <c r="L45" s="10"/>
    </row>
    <row r="46" spans="2:12" ht="15" customHeight="1" x14ac:dyDescent="0.25">
      <c r="B46" s="9"/>
      <c r="C46" s="9"/>
      <c r="D46" s="9"/>
      <c r="E46" s="69"/>
      <c r="F46" s="70" t="s">
        <v>89</v>
      </c>
      <c r="G46" s="71">
        <v>0.19</v>
      </c>
      <c r="H46" s="72" t="s">
        <v>86</v>
      </c>
      <c r="I46" s="77"/>
      <c r="J46" s="74">
        <f>G46*J45</f>
        <v>0</v>
      </c>
      <c r="K46" s="10"/>
      <c r="L46" s="10"/>
    </row>
    <row r="47" spans="2:12" ht="15" customHeight="1" thickBot="1" x14ac:dyDescent="0.3">
      <c r="B47" s="9"/>
      <c r="C47" s="9"/>
      <c r="D47" s="9"/>
      <c r="E47" s="78"/>
      <c r="F47" s="79" t="s">
        <v>90</v>
      </c>
      <c r="G47" s="80"/>
      <c r="H47" s="81"/>
      <c r="I47" s="82"/>
      <c r="J47" s="83">
        <f>J45+J46</f>
        <v>0</v>
      </c>
      <c r="K47" s="10"/>
      <c r="L47" s="10"/>
    </row>
    <row r="48" spans="2:12" ht="13.5" thickBot="1" x14ac:dyDescent="0.25">
      <c r="B48" s="9"/>
      <c r="C48" s="9"/>
      <c r="D48" s="84"/>
      <c r="E48" s="85"/>
      <c r="F48" s="85"/>
      <c r="G48" s="86"/>
      <c r="H48" s="87"/>
      <c r="I48" s="86"/>
      <c r="J48" s="86"/>
      <c r="K48" s="88"/>
      <c r="L48" s="10"/>
    </row>
    <row r="49" spans="2:12" ht="6" customHeight="1" thickBot="1" x14ac:dyDescent="0.25">
      <c r="B49" s="84"/>
      <c r="C49" s="85"/>
      <c r="D49" s="85"/>
      <c r="E49" s="85"/>
      <c r="F49" s="85"/>
      <c r="G49" s="86"/>
      <c r="H49" s="87"/>
      <c r="I49" s="86"/>
      <c r="J49" s="86"/>
      <c r="K49" s="85"/>
      <c r="L49" s="88"/>
    </row>
  </sheetData>
  <mergeCells count="3">
    <mergeCell ref="F5:J5"/>
    <mergeCell ref="E9:J9"/>
    <mergeCell ref="H7:J7"/>
  </mergeCells>
  <pageMargins left="0.7" right="0.7" top="0.75" bottom="0.75" header="0.3" footer="0.3"/>
  <pageSetup paperSize="9" scale="98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6A9C1-B908-4157-B11C-5F65B0E9A2DA}">
  <dimension ref="B2:L57"/>
  <sheetViews>
    <sheetView tabSelected="1" zoomScale="115" zoomScaleNormal="115" workbookViewId="0">
      <selection activeCell="G7" sqref="G7:J7"/>
    </sheetView>
  </sheetViews>
  <sheetFormatPr baseColWidth="10" defaultColWidth="11.42578125" defaultRowHeight="12.75" x14ac:dyDescent="0.2"/>
  <cols>
    <col min="1" max="1" width="2.85546875" style="1" customWidth="1"/>
    <col min="2" max="3" width="1.28515625" style="1" customWidth="1"/>
    <col min="4" max="4" width="5.85546875" style="1" customWidth="1"/>
    <col min="5" max="5" width="6.7109375" style="1" customWidth="1"/>
    <col min="6" max="6" width="71.5703125" style="1" bestFit="1" customWidth="1"/>
    <col min="7" max="7" width="7.28515625" style="2" bestFit="1" customWidth="1"/>
    <col min="8" max="8" width="6.140625" style="3" customWidth="1"/>
    <col min="9" max="9" width="13.140625" style="2" bestFit="1" customWidth="1"/>
    <col min="10" max="10" width="13.28515625" style="2" bestFit="1" customWidth="1"/>
    <col min="11" max="11" width="5.85546875" style="1" customWidth="1"/>
    <col min="12" max="12" width="1.42578125" style="1" customWidth="1"/>
    <col min="13" max="13" width="11.42578125" style="1"/>
    <col min="14" max="14" width="23.140625" style="1" customWidth="1"/>
    <col min="15" max="16384" width="11.42578125" style="1"/>
  </cols>
  <sheetData>
    <row r="2" spans="2:12" ht="13.5" thickBot="1" x14ac:dyDescent="0.25"/>
    <row r="3" spans="2:12" ht="9" customHeight="1" thickBot="1" x14ac:dyDescent="0.25">
      <c r="B3" s="4"/>
      <c r="C3" s="5"/>
      <c r="D3" s="5"/>
      <c r="E3" s="5"/>
      <c r="F3" s="5"/>
      <c r="G3" s="6"/>
      <c r="H3" s="7"/>
      <c r="I3" s="6"/>
      <c r="J3" s="6"/>
      <c r="K3" s="5"/>
      <c r="L3" s="8"/>
    </row>
    <row r="4" spans="2:12" ht="12" customHeight="1" x14ac:dyDescent="0.2">
      <c r="B4" s="9"/>
      <c r="C4" s="9"/>
      <c r="D4" s="4"/>
      <c r="E4" s="5"/>
      <c r="F4" s="5"/>
      <c r="G4" s="6"/>
      <c r="H4" s="7"/>
      <c r="I4" s="6"/>
      <c r="J4" s="6"/>
      <c r="K4" s="8"/>
      <c r="L4" s="10"/>
    </row>
    <row r="5" spans="2:12" ht="21" customHeight="1" x14ac:dyDescent="0.2">
      <c r="B5" s="9"/>
      <c r="C5" s="9"/>
      <c r="D5" s="9"/>
      <c r="F5" s="96" t="s">
        <v>0</v>
      </c>
      <c r="G5" s="97"/>
      <c r="H5" s="97"/>
      <c r="I5" s="97"/>
      <c r="J5" s="97"/>
      <c r="K5" s="10"/>
      <c r="L5" s="10"/>
    </row>
    <row r="6" spans="2:12" ht="15" x14ac:dyDescent="0.25">
      <c r="B6" s="9"/>
      <c r="C6" s="9"/>
      <c r="D6" s="9"/>
      <c r="F6" s="11" t="s">
        <v>1</v>
      </c>
      <c r="K6" s="10"/>
      <c r="L6" s="10"/>
    </row>
    <row r="7" spans="2:12" x14ac:dyDescent="0.2">
      <c r="B7" s="9"/>
      <c r="C7" s="9"/>
      <c r="D7" s="9"/>
      <c r="G7" s="116"/>
      <c r="H7" s="117" t="s">
        <v>126</v>
      </c>
      <c r="I7" s="117"/>
      <c r="J7" s="117"/>
      <c r="K7" s="10"/>
      <c r="L7" s="10"/>
    </row>
    <row r="8" spans="2:12" ht="13.5" thickBot="1" x14ac:dyDescent="0.25">
      <c r="B8" s="9"/>
      <c r="C8" s="9"/>
      <c r="D8" s="9"/>
      <c r="K8" s="10"/>
      <c r="L8" s="10"/>
    </row>
    <row r="9" spans="2:12" ht="16.5" thickBot="1" x14ac:dyDescent="0.25">
      <c r="B9" s="9"/>
      <c r="C9" s="9"/>
      <c r="D9" s="9"/>
      <c r="E9" s="98" t="s">
        <v>2</v>
      </c>
      <c r="F9" s="99"/>
      <c r="G9" s="99"/>
      <c r="H9" s="99"/>
      <c r="I9" s="99"/>
      <c r="J9" s="100"/>
      <c r="K9" s="10"/>
      <c r="L9" s="10"/>
    </row>
    <row r="10" spans="2:12" ht="15" customHeight="1" x14ac:dyDescent="0.2">
      <c r="B10" s="9"/>
      <c r="C10" s="9"/>
      <c r="D10" s="9"/>
      <c r="E10" s="12" t="s">
        <v>3</v>
      </c>
      <c r="F10" s="13"/>
      <c r="G10" s="14" t="s">
        <v>4</v>
      </c>
      <c r="H10" s="14" t="s">
        <v>5</v>
      </c>
      <c r="I10" s="14" t="s">
        <v>6</v>
      </c>
      <c r="J10" s="15" t="s">
        <v>7</v>
      </c>
      <c r="K10" s="10"/>
      <c r="L10" s="10"/>
    </row>
    <row r="11" spans="2:12" ht="15.75" x14ac:dyDescent="0.25">
      <c r="B11" s="9"/>
      <c r="C11" s="9"/>
      <c r="D11" s="9"/>
      <c r="E11" s="16" t="s">
        <v>8</v>
      </c>
      <c r="F11" s="17" t="s">
        <v>9</v>
      </c>
      <c r="G11" s="18" t="s">
        <v>10</v>
      </c>
      <c r="H11" s="19"/>
      <c r="I11" s="20"/>
      <c r="J11" s="21"/>
      <c r="K11" s="10"/>
      <c r="L11" s="10"/>
    </row>
    <row r="12" spans="2:12" ht="15" customHeight="1" x14ac:dyDescent="0.25">
      <c r="B12" s="9"/>
      <c r="C12" s="9"/>
      <c r="D12" s="9"/>
      <c r="E12" s="22" t="s">
        <v>11</v>
      </c>
      <c r="F12" s="23" t="s">
        <v>12</v>
      </c>
      <c r="G12" s="23" t="s">
        <v>13</v>
      </c>
      <c r="H12" s="23">
        <v>1</v>
      </c>
      <c r="I12" s="24"/>
      <c r="J12" s="25">
        <f>H12*I12</f>
        <v>0</v>
      </c>
      <c r="K12" s="10"/>
      <c r="L12" s="10"/>
    </row>
    <row r="13" spans="2:12" ht="15" customHeight="1" x14ac:dyDescent="0.25">
      <c r="B13" s="9"/>
      <c r="C13" s="9"/>
      <c r="D13" s="9"/>
      <c r="E13" s="22" t="s">
        <v>14</v>
      </c>
      <c r="F13" s="23" t="s">
        <v>15</v>
      </c>
      <c r="G13" s="23" t="s">
        <v>16</v>
      </c>
      <c r="H13" s="23">
        <f>10*7*1</f>
        <v>70</v>
      </c>
      <c r="I13" s="26"/>
      <c r="J13" s="25">
        <f t="shared" ref="J13" si="0">H13*I13</f>
        <v>0</v>
      </c>
      <c r="K13" s="10"/>
      <c r="L13" s="10"/>
    </row>
    <row r="14" spans="2:12" x14ac:dyDescent="0.2">
      <c r="B14" s="9"/>
      <c r="C14" s="9"/>
      <c r="D14" s="9"/>
      <c r="E14" s="22"/>
      <c r="F14" s="27"/>
      <c r="G14" s="28"/>
      <c r="H14" s="29"/>
      <c r="I14" s="30"/>
      <c r="J14" s="25"/>
      <c r="K14" s="10"/>
      <c r="L14" s="10"/>
    </row>
    <row r="15" spans="2:12" ht="15" customHeight="1" x14ac:dyDescent="0.25">
      <c r="B15" s="9"/>
      <c r="C15" s="9"/>
      <c r="D15" s="9"/>
      <c r="E15" s="31" t="s">
        <v>17</v>
      </c>
      <c r="F15" s="17" t="s">
        <v>18</v>
      </c>
      <c r="G15" s="32"/>
      <c r="H15" s="32"/>
      <c r="I15" s="33"/>
      <c r="J15" s="34"/>
      <c r="K15" s="10"/>
      <c r="L15" s="10"/>
    </row>
    <row r="16" spans="2:12" ht="15" customHeight="1" x14ac:dyDescent="0.25">
      <c r="B16" s="9"/>
      <c r="C16" s="9"/>
      <c r="D16" s="9"/>
      <c r="E16" s="35" t="s">
        <v>19</v>
      </c>
      <c r="F16" s="23" t="s">
        <v>20</v>
      </c>
      <c r="G16" s="23" t="s">
        <v>13</v>
      </c>
      <c r="H16" s="23">
        <v>1</v>
      </c>
      <c r="I16" s="36"/>
      <c r="J16" s="25">
        <f>H16*I16</f>
        <v>0</v>
      </c>
      <c r="K16" s="10"/>
      <c r="L16" s="10"/>
    </row>
    <row r="17" spans="2:12" ht="15" customHeight="1" x14ac:dyDescent="0.25">
      <c r="B17" s="9"/>
      <c r="C17" s="9"/>
      <c r="D17" s="9"/>
      <c r="E17" s="35" t="s">
        <v>21</v>
      </c>
      <c r="F17" s="23" t="s">
        <v>22</v>
      </c>
      <c r="G17" s="37" t="s">
        <v>16</v>
      </c>
      <c r="H17">
        <f>((1*0.6*8)*2)+((1*0.6*5)*2)+(8*5*0.4)</f>
        <v>31.6</v>
      </c>
      <c r="I17" s="26"/>
      <c r="J17" s="25">
        <f t="shared" ref="J17:J28" si="1">H17*I17</f>
        <v>0</v>
      </c>
      <c r="K17" s="10"/>
      <c r="L17" s="10"/>
    </row>
    <row r="18" spans="2:12" ht="15" customHeight="1" x14ac:dyDescent="0.25">
      <c r="B18" s="9"/>
      <c r="C18" s="9"/>
      <c r="D18" s="9"/>
      <c r="E18" s="101" t="s">
        <v>23</v>
      </c>
      <c r="F18" s="108" t="s">
        <v>24</v>
      </c>
      <c r="G18" s="103" t="s">
        <v>25</v>
      </c>
      <c r="H18" s="93">
        <f>((0.6*8)*2)+((0.6*5)*2)+(8*5)</f>
        <v>55.6</v>
      </c>
      <c r="I18" s="109"/>
      <c r="J18" s="102">
        <f t="shared" si="1"/>
        <v>0</v>
      </c>
      <c r="K18" s="10"/>
      <c r="L18" s="10"/>
    </row>
    <row r="19" spans="2:12" ht="15" customHeight="1" x14ac:dyDescent="0.25">
      <c r="B19" s="9"/>
      <c r="C19" s="9"/>
      <c r="D19" s="9"/>
      <c r="E19" s="35" t="s">
        <v>26</v>
      </c>
      <c r="F19" s="38" t="s">
        <v>27</v>
      </c>
      <c r="G19" s="41" t="s">
        <v>16</v>
      </c>
      <c r="H19" s="42">
        <v>1</v>
      </c>
      <c r="I19" s="40"/>
      <c r="J19" s="25">
        <f t="shared" si="1"/>
        <v>0</v>
      </c>
      <c r="K19" s="10"/>
      <c r="L19" s="10"/>
    </row>
    <row r="20" spans="2:12" ht="15" customHeight="1" x14ac:dyDescent="0.25">
      <c r="B20" s="9"/>
      <c r="C20" s="9"/>
      <c r="D20" s="9"/>
      <c r="E20" s="35" t="s">
        <v>28</v>
      </c>
      <c r="F20" s="38" t="s">
        <v>29</v>
      </c>
      <c r="G20" s="43" t="s">
        <v>25</v>
      </c>
      <c r="H20" s="44">
        <f>((0.3*8.4*2)*2)+((0.3*5.4*2)*2)</f>
        <v>16.560000000000002</v>
      </c>
      <c r="I20" s="40"/>
      <c r="J20" s="25">
        <f t="shared" si="1"/>
        <v>0</v>
      </c>
      <c r="K20" s="10"/>
      <c r="L20" s="10"/>
    </row>
    <row r="21" spans="2:12" ht="15" x14ac:dyDescent="0.25">
      <c r="B21" s="9"/>
      <c r="C21" s="9"/>
      <c r="D21" s="9"/>
      <c r="E21" s="35" t="s">
        <v>30</v>
      </c>
      <c r="F21" s="38" t="s">
        <v>31</v>
      </c>
      <c r="G21" s="41" t="s">
        <v>16</v>
      </c>
      <c r="H21" s="45">
        <v>1.5</v>
      </c>
      <c r="I21" s="40"/>
      <c r="J21" s="25">
        <f t="shared" si="1"/>
        <v>0</v>
      </c>
      <c r="K21" s="10"/>
      <c r="L21" s="10"/>
    </row>
    <row r="22" spans="2:12" ht="15" x14ac:dyDescent="0.25">
      <c r="B22" s="9"/>
      <c r="C22" s="9"/>
      <c r="D22" s="9"/>
      <c r="E22" s="35" t="s">
        <v>32</v>
      </c>
      <c r="F22" s="38" t="s">
        <v>33</v>
      </c>
      <c r="G22" s="41" t="s">
        <v>16</v>
      </c>
      <c r="H22" s="44">
        <f>(((0.6*0.4*8)*2)+((0.6*0.4*5)*2))-H21</f>
        <v>4.74</v>
      </c>
      <c r="I22" s="40"/>
      <c r="J22" s="25">
        <f t="shared" si="1"/>
        <v>0</v>
      </c>
      <c r="K22" s="10"/>
      <c r="L22" s="10"/>
    </row>
    <row r="23" spans="2:12" ht="15" x14ac:dyDescent="0.25">
      <c r="B23" s="9"/>
      <c r="C23" s="9"/>
      <c r="D23" s="9"/>
      <c r="E23" s="35" t="s">
        <v>34</v>
      </c>
      <c r="F23" s="38" t="s">
        <v>35</v>
      </c>
      <c r="G23" s="41" t="s">
        <v>16</v>
      </c>
      <c r="H23" s="46">
        <f>((0.3*0.2*8*2)+(0.3*0.2*5*2))</f>
        <v>1.56</v>
      </c>
      <c r="I23" s="40"/>
      <c r="J23" s="25">
        <f t="shared" si="1"/>
        <v>0</v>
      </c>
      <c r="K23" s="10"/>
      <c r="L23" s="10"/>
    </row>
    <row r="24" spans="2:12" ht="15" x14ac:dyDescent="0.25">
      <c r="B24" s="9"/>
      <c r="C24" s="9"/>
      <c r="D24" s="9"/>
      <c r="E24" s="101" t="s">
        <v>36</v>
      </c>
      <c r="F24" s="103" t="s">
        <v>37</v>
      </c>
      <c r="G24" s="106" t="s">
        <v>16</v>
      </c>
      <c r="H24" s="107">
        <f>(8*5*0.2)+((3*4*0.2)*1.5)</f>
        <v>11.600000000000001</v>
      </c>
      <c r="I24" s="104"/>
      <c r="J24" s="102">
        <f t="shared" si="1"/>
        <v>0</v>
      </c>
      <c r="K24" s="10"/>
      <c r="L24" s="10"/>
    </row>
    <row r="25" spans="2:12" ht="15" x14ac:dyDescent="0.25">
      <c r="B25" s="9"/>
      <c r="C25" s="9"/>
      <c r="D25" s="9"/>
      <c r="E25" s="35" t="s">
        <v>38</v>
      </c>
      <c r="F25" s="23" t="s">
        <v>39</v>
      </c>
      <c r="G25" s="23" t="s">
        <v>40</v>
      </c>
      <c r="H25" s="23">
        <f>(5*3)+8</f>
        <v>23</v>
      </c>
      <c r="I25" s="26"/>
      <c r="J25" s="25">
        <f t="shared" si="1"/>
        <v>0</v>
      </c>
      <c r="K25" s="10"/>
      <c r="L25" s="10"/>
    </row>
    <row r="26" spans="2:12" ht="15" x14ac:dyDescent="0.25">
      <c r="B26" s="9"/>
      <c r="C26" s="9"/>
      <c r="D26" s="9"/>
      <c r="E26" s="35" t="s">
        <v>41</v>
      </c>
      <c r="F26" s="23" t="s">
        <v>42</v>
      </c>
      <c r="G26" s="23" t="s">
        <v>40</v>
      </c>
      <c r="H26" s="23">
        <v>9</v>
      </c>
      <c r="I26" s="26"/>
      <c r="J26" s="25">
        <f t="shared" si="1"/>
        <v>0</v>
      </c>
      <c r="K26" s="10"/>
      <c r="L26" s="10"/>
    </row>
    <row r="27" spans="2:12" ht="15" x14ac:dyDescent="0.25">
      <c r="B27" s="9"/>
      <c r="C27" s="9"/>
      <c r="D27" s="9"/>
      <c r="E27" s="35" t="s">
        <v>43</v>
      </c>
      <c r="F27" s="23" t="s">
        <v>44</v>
      </c>
      <c r="G27" s="23" t="s">
        <v>40</v>
      </c>
      <c r="H27" s="23">
        <v>15</v>
      </c>
      <c r="I27" s="26"/>
      <c r="J27" s="25">
        <f t="shared" si="1"/>
        <v>0</v>
      </c>
      <c r="K27" s="10"/>
      <c r="L27" s="10"/>
    </row>
    <row r="28" spans="2:12" ht="15" x14ac:dyDescent="0.25">
      <c r="B28" s="9"/>
      <c r="C28" s="9"/>
      <c r="D28" s="9"/>
      <c r="E28" s="35" t="s">
        <v>45</v>
      </c>
      <c r="F28" s="23" t="s">
        <v>46</v>
      </c>
      <c r="G28" s="23" t="s">
        <v>13</v>
      </c>
      <c r="H28" s="23">
        <v>1</v>
      </c>
      <c r="I28" s="26"/>
      <c r="J28" s="25">
        <f t="shared" si="1"/>
        <v>0</v>
      </c>
      <c r="K28" s="10"/>
      <c r="L28" s="10"/>
    </row>
    <row r="29" spans="2:12" x14ac:dyDescent="0.2">
      <c r="B29" s="9"/>
      <c r="C29" s="9"/>
      <c r="D29" s="9"/>
      <c r="E29" s="47"/>
      <c r="F29" s="48"/>
      <c r="G29" s="49"/>
      <c r="H29" s="50"/>
      <c r="I29" s="51"/>
      <c r="J29" s="52"/>
      <c r="K29" s="10"/>
      <c r="L29" s="10"/>
    </row>
    <row r="30" spans="2:12" ht="12.95" customHeight="1" x14ac:dyDescent="0.25">
      <c r="B30" s="9"/>
      <c r="C30" s="9"/>
      <c r="D30" s="9"/>
      <c r="E30" s="31" t="s">
        <v>47</v>
      </c>
      <c r="F30" s="17" t="s">
        <v>48</v>
      </c>
      <c r="G30" s="32"/>
      <c r="H30" s="32"/>
      <c r="I30" s="33"/>
      <c r="J30" s="34"/>
      <c r="K30" s="10"/>
      <c r="L30" s="10"/>
    </row>
    <row r="31" spans="2:12" ht="12.95" customHeight="1" x14ac:dyDescent="0.25">
      <c r="B31" s="9"/>
      <c r="C31" s="9"/>
      <c r="D31" s="9"/>
      <c r="E31" s="105" t="s">
        <v>49</v>
      </c>
      <c r="F31" s="103" t="s">
        <v>50</v>
      </c>
      <c r="G31" s="103" t="s">
        <v>51</v>
      </c>
      <c r="H31" s="103">
        <f>580+25</f>
        <v>605</v>
      </c>
      <c r="I31" s="104"/>
      <c r="J31" s="102">
        <f>H31*I31</f>
        <v>0</v>
      </c>
      <c r="K31" s="10"/>
      <c r="L31" s="10"/>
    </row>
    <row r="32" spans="2:12" ht="12.95" customHeight="1" x14ac:dyDescent="0.25">
      <c r="B32" s="9"/>
      <c r="C32" s="9"/>
      <c r="D32" s="9"/>
      <c r="E32" s="105" t="s">
        <v>52</v>
      </c>
      <c r="F32" s="103" t="s">
        <v>53</v>
      </c>
      <c r="G32" s="103" t="s">
        <v>51</v>
      </c>
      <c r="H32" s="103">
        <v>580</v>
      </c>
      <c r="I32" s="104"/>
      <c r="J32" s="102">
        <f t="shared" ref="J32:J36" si="2">H32*I32</f>
        <v>0</v>
      </c>
      <c r="K32" s="10"/>
      <c r="L32" s="10"/>
    </row>
    <row r="33" spans="2:12" ht="12.95" customHeight="1" x14ac:dyDescent="0.25">
      <c r="B33" s="9"/>
      <c r="C33" s="9"/>
      <c r="D33" s="9"/>
      <c r="E33" s="112" t="s">
        <v>54</v>
      </c>
      <c r="F33" s="113" t="s">
        <v>55</v>
      </c>
      <c r="G33" s="113" t="s">
        <v>51</v>
      </c>
      <c r="H33" s="113">
        <v>580</v>
      </c>
      <c r="I33" s="114"/>
      <c r="J33" s="115">
        <f t="shared" si="2"/>
        <v>0</v>
      </c>
      <c r="K33" s="10"/>
      <c r="L33" s="10"/>
    </row>
    <row r="34" spans="2:12" ht="12.95" customHeight="1" x14ac:dyDescent="0.25">
      <c r="B34" s="9"/>
      <c r="C34" s="9"/>
      <c r="D34" s="9"/>
      <c r="E34" s="105" t="s">
        <v>56</v>
      </c>
      <c r="F34" s="103" t="s">
        <v>57</v>
      </c>
      <c r="G34" s="110" t="s">
        <v>25</v>
      </c>
      <c r="H34" s="110">
        <f>6*9</f>
        <v>54</v>
      </c>
      <c r="I34" s="111"/>
      <c r="J34" s="102">
        <f t="shared" si="2"/>
        <v>0</v>
      </c>
      <c r="K34" s="10"/>
      <c r="L34" s="10"/>
    </row>
    <row r="35" spans="2:12" ht="30.75" customHeight="1" x14ac:dyDescent="0.25">
      <c r="B35" s="9"/>
      <c r="C35" s="9"/>
      <c r="D35" s="9"/>
      <c r="E35" s="105" t="s">
        <v>58</v>
      </c>
      <c r="F35" s="103" t="s">
        <v>125</v>
      </c>
      <c r="G35" s="103" t="s">
        <v>25</v>
      </c>
      <c r="H35" s="103">
        <f>((8*2.5)*2)+((5*2.5)*2)</f>
        <v>65</v>
      </c>
      <c r="I35" s="104"/>
      <c r="J35" s="102">
        <f t="shared" si="2"/>
        <v>0</v>
      </c>
      <c r="K35" s="10"/>
      <c r="L35" s="10"/>
    </row>
    <row r="36" spans="2:12" ht="12.95" customHeight="1" x14ac:dyDescent="0.25">
      <c r="B36" s="9"/>
      <c r="C36" s="9"/>
      <c r="D36" s="9"/>
      <c r="E36" s="112" t="s">
        <v>59</v>
      </c>
      <c r="F36" s="113" t="s">
        <v>60</v>
      </c>
      <c r="G36" s="113" t="s">
        <v>61</v>
      </c>
      <c r="H36" s="113">
        <v>1</v>
      </c>
      <c r="I36" s="114"/>
      <c r="J36" s="115">
        <f t="shared" si="2"/>
        <v>0</v>
      </c>
      <c r="K36" s="10"/>
      <c r="L36" s="10"/>
    </row>
    <row r="37" spans="2:12" x14ac:dyDescent="0.2">
      <c r="B37" s="9"/>
      <c r="C37" s="9"/>
      <c r="D37" s="9"/>
      <c r="E37" s="35"/>
      <c r="F37" s="27"/>
      <c r="G37" s="53"/>
      <c r="H37" s="29"/>
      <c r="I37" s="54"/>
      <c r="J37" s="25"/>
      <c r="K37" s="10"/>
      <c r="L37" s="10"/>
    </row>
    <row r="38" spans="2:12" ht="15" customHeight="1" x14ac:dyDescent="0.25">
      <c r="B38" s="9"/>
      <c r="C38" s="9"/>
      <c r="D38" s="9"/>
      <c r="E38" s="31" t="s">
        <v>62</v>
      </c>
      <c r="F38" s="17" t="s">
        <v>63</v>
      </c>
      <c r="G38" s="32"/>
      <c r="H38" s="32"/>
      <c r="I38" s="33"/>
      <c r="J38" s="34"/>
      <c r="K38" s="10"/>
      <c r="L38" s="10"/>
    </row>
    <row r="39" spans="2:12" ht="15" x14ac:dyDescent="0.25">
      <c r="B39" s="9"/>
      <c r="C39" s="9"/>
      <c r="D39" s="9"/>
      <c r="E39" s="35" t="s">
        <v>64</v>
      </c>
      <c r="F39" s="23" t="s">
        <v>65</v>
      </c>
      <c r="G39" s="23" t="s">
        <v>40</v>
      </c>
      <c r="H39" s="23">
        <v>60</v>
      </c>
      <c r="I39" s="26"/>
      <c r="J39" s="25">
        <f>H39*I39</f>
        <v>0</v>
      </c>
      <c r="K39" s="10"/>
      <c r="L39" s="10"/>
    </row>
    <row r="40" spans="2:12" ht="15" x14ac:dyDescent="0.25">
      <c r="B40" s="9"/>
      <c r="C40" s="9"/>
      <c r="D40" s="9"/>
      <c r="E40" s="101" t="s">
        <v>66</v>
      </c>
      <c r="F40" s="103" t="s">
        <v>67</v>
      </c>
      <c r="G40" s="103" t="s">
        <v>40</v>
      </c>
      <c r="H40" s="103">
        <f>20*3</f>
        <v>60</v>
      </c>
      <c r="I40" s="104"/>
      <c r="J40" s="102">
        <f t="shared" ref="J40:J47" si="3">H40*I40</f>
        <v>0</v>
      </c>
      <c r="K40" s="10"/>
      <c r="L40" s="10"/>
    </row>
    <row r="41" spans="2:12" ht="15" x14ac:dyDescent="0.25">
      <c r="B41" s="9"/>
      <c r="C41" s="9"/>
      <c r="D41" s="9"/>
      <c r="E41" s="101" t="s">
        <v>68</v>
      </c>
      <c r="F41" s="103" t="s">
        <v>69</v>
      </c>
      <c r="G41" s="103" t="s">
        <v>40</v>
      </c>
      <c r="H41" s="103">
        <v>200</v>
      </c>
      <c r="I41" s="104"/>
      <c r="J41" s="102">
        <f t="shared" si="3"/>
        <v>0</v>
      </c>
      <c r="K41" s="10"/>
      <c r="L41" s="10"/>
    </row>
    <row r="42" spans="2:12" ht="15" x14ac:dyDescent="0.25">
      <c r="B42" s="9"/>
      <c r="C42" s="9"/>
      <c r="D42" s="9"/>
      <c r="E42" s="101" t="s">
        <v>70</v>
      </c>
      <c r="F42" s="103" t="s">
        <v>71</v>
      </c>
      <c r="G42" s="103" t="s">
        <v>72</v>
      </c>
      <c r="H42" s="103">
        <v>1</v>
      </c>
      <c r="I42" s="104"/>
      <c r="J42" s="102">
        <f t="shared" si="3"/>
        <v>0</v>
      </c>
      <c r="K42" s="10"/>
      <c r="L42" s="10"/>
    </row>
    <row r="43" spans="2:12" ht="15" x14ac:dyDescent="0.25">
      <c r="B43" s="9"/>
      <c r="C43" s="9"/>
      <c r="D43" s="9"/>
      <c r="E43" s="35" t="s">
        <v>73</v>
      </c>
      <c r="F43" s="23" t="s">
        <v>74</v>
      </c>
      <c r="G43" s="23" t="s">
        <v>75</v>
      </c>
      <c r="H43" s="23">
        <v>2</v>
      </c>
      <c r="I43" s="26"/>
      <c r="J43" s="25">
        <f t="shared" si="3"/>
        <v>0</v>
      </c>
      <c r="K43" s="10"/>
      <c r="L43" s="10"/>
    </row>
    <row r="44" spans="2:12" ht="15" x14ac:dyDescent="0.25">
      <c r="B44" s="9"/>
      <c r="C44" s="9"/>
      <c r="D44" s="9"/>
      <c r="E44" s="35" t="s">
        <v>76</v>
      </c>
      <c r="F44" s="23" t="s">
        <v>77</v>
      </c>
      <c r="G44" s="23" t="s">
        <v>75</v>
      </c>
      <c r="H44" s="23">
        <v>1</v>
      </c>
      <c r="I44" s="26"/>
      <c r="J44" s="25">
        <f t="shared" si="3"/>
        <v>0</v>
      </c>
      <c r="K44" s="10"/>
      <c r="L44" s="10"/>
    </row>
    <row r="45" spans="2:12" ht="15" x14ac:dyDescent="0.25">
      <c r="B45" s="9"/>
      <c r="C45" s="9"/>
      <c r="D45" s="9"/>
      <c r="E45" s="35" t="s">
        <v>78</v>
      </c>
      <c r="F45" s="23" t="s">
        <v>79</v>
      </c>
      <c r="G45" s="23" t="s">
        <v>75</v>
      </c>
      <c r="H45" s="23">
        <v>5</v>
      </c>
      <c r="I45" s="26"/>
      <c r="J45" s="25">
        <f t="shared" si="3"/>
        <v>0</v>
      </c>
      <c r="K45" s="10"/>
      <c r="L45" s="10"/>
    </row>
    <row r="46" spans="2:12" ht="15" x14ac:dyDescent="0.25">
      <c r="B46" s="9"/>
      <c r="C46" s="9"/>
      <c r="D46" s="9"/>
      <c r="E46" s="35" t="s">
        <v>80</v>
      </c>
      <c r="F46" s="23" t="s">
        <v>81</v>
      </c>
      <c r="G46" s="23" t="s">
        <v>40</v>
      </c>
      <c r="H46" s="23">
        <v>25</v>
      </c>
      <c r="I46" s="26"/>
      <c r="J46" s="25">
        <f t="shared" si="3"/>
        <v>0</v>
      </c>
      <c r="K46" s="10"/>
      <c r="L46" s="10"/>
    </row>
    <row r="47" spans="2:12" ht="15" x14ac:dyDescent="0.25">
      <c r="B47" s="9"/>
      <c r="C47" s="9"/>
      <c r="D47" s="9"/>
      <c r="E47" s="35" t="s">
        <v>82</v>
      </c>
      <c r="F47" s="23" t="s">
        <v>83</v>
      </c>
      <c r="G47" s="23" t="s">
        <v>40</v>
      </c>
      <c r="H47" s="23">
        <v>25</v>
      </c>
      <c r="I47" s="55"/>
      <c r="J47" s="25">
        <f t="shared" si="3"/>
        <v>0</v>
      </c>
      <c r="K47" s="10"/>
      <c r="L47" s="10"/>
    </row>
    <row r="48" spans="2:12" x14ac:dyDescent="0.2">
      <c r="B48" s="9"/>
      <c r="C48" s="9"/>
      <c r="D48" s="9"/>
      <c r="E48" s="22"/>
      <c r="F48" s="27"/>
      <c r="G48" s="28"/>
      <c r="H48" s="29"/>
      <c r="I48" s="30"/>
      <c r="J48" s="56"/>
      <c r="K48" s="10"/>
      <c r="L48" s="10"/>
    </row>
    <row r="49" spans="2:12" ht="13.5" thickBot="1" x14ac:dyDescent="0.25">
      <c r="B49" s="9"/>
      <c r="C49" s="9"/>
      <c r="D49" s="9"/>
      <c r="E49" s="57"/>
      <c r="F49" s="58"/>
      <c r="G49" s="59"/>
      <c r="H49" s="60"/>
      <c r="I49" s="61"/>
      <c r="J49" s="62"/>
      <c r="K49" s="10"/>
      <c r="L49" s="10"/>
    </row>
    <row r="50" spans="2:12" ht="15" customHeight="1" x14ac:dyDescent="0.25">
      <c r="B50" s="9"/>
      <c r="C50" s="9"/>
      <c r="D50" s="9"/>
      <c r="E50" s="63"/>
      <c r="F50" s="64" t="s">
        <v>84</v>
      </c>
      <c r="G50" s="65"/>
      <c r="H50" s="66"/>
      <c r="I50" s="67"/>
      <c r="J50" s="68">
        <f>SUM(J11:J49)</f>
        <v>0</v>
      </c>
      <c r="K50" s="10"/>
      <c r="L50" s="10"/>
    </row>
    <row r="51" spans="2:12" ht="14.25" customHeight="1" x14ac:dyDescent="0.25">
      <c r="B51" s="9"/>
      <c r="C51" s="9"/>
      <c r="D51" s="9"/>
      <c r="E51" s="69"/>
      <c r="F51" s="70" t="s">
        <v>85</v>
      </c>
      <c r="G51" s="71">
        <v>0</v>
      </c>
      <c r="H51" s="72" t="s">
        <v>86</v>
      </c>
      <c r="I51" s="73"/>
      <c r="J51" s="74">
        <f>G51*J50</f>
        <v>0</v>
      </c>
      <c r="K51" s="10"/>
      <c r="L51" s="10"/>
    </row>
    <row r="52" spans="2:12" ht="15" customHeight="1" x14ac:dyDescent="0.25">
      <c r="B52" s="9"/>
      <c r="C52" s="9"/>
      <c r="D52" s="9"/>
      <c r="E52" s="69"/>
      <c r="F52" s="70" t="s">
        <v>87</v>
      </c>
      <c r="G52" s="71">
        <v>0</v>
      </c>
      <c r="H52" s="72" t="s">
        <v>86</v>
      </c>
      <c r="I52" s="73"/>
      <c r="J52" s="74">
        <f>G52*J50</f>
        <v>0</v>
      </c>
      <c r="K52" s="10"/>
      <c r="L52" s="10"/>
    </row>
    <row r="53" spans="2:12" ht="15" customHeight="1" x14ac:dyDescent="0.25">
      <c r="B53" s="9"/>
      <c r="C53" s="9"/>
      <c r="D53" s="9"/>
      <c r="E53" s="69"/>
      <c r="F53" s="70" t="s">
        <v>88</v>
      </c>
      <c r="G53" s="75"/>
      <c r="H53" s="72"/>
      <c r="I53" s="76"/>
      <c r="J53" s="74">
        <f>SUM(J50:J52)</f>
        <v>0</v>
      </c>
      <c r="K53" s="10"/>
      <c r="L53" s="10"/>
    </row>
    <row r="54" spans="2:12" ht="15" customHeight="1" x14ac:dyDescent="0.25">
      <c r="B54" s="9"/>
      <c r="C54" s="9"/>
      <c r="D54" s="9"/>
      <c r="E54" s="69"/>
      <c r="F54" s="70" t="s">
        <v>89</v>
      </c>
      <c r="G54" s="71">
        <v>0.19</v>
      </c>
      <c r="H54" s="72" t="s">
        <v>86</v>
      </c>
      <c r="I54" s="77"/>
      <c r="J54" s="74">
        <f>G54*J53</f>
        <v>0</v>
      </c>
      <c r="K54" s="10"/>
      <c r="L54" s="10"/>
    </row>
    <row r="55" spans="2:12" ht="15" customHeight="1" thickBot="1" x14ac:dyDescent="0.3">
      <c r="B55" s="9"/>
      <c r="C55" s="9"/>
      <c r="D55" s="9"/>
      <c r="E55" s="78"/>
      <c r="F55" s="79" t="s">
        <v>90</v>
      </c>
      <c r="G55" s="80"/>
      <c r="H55" s="81"/>
      <c r="I55" s="82"/>
      <c r="J55" s="83">
        <f>J53+J54</f>
        <v>0</v>
      </c>
      <c r="K55" s="10"/>
      <c r="L55" s="10"/>
    </row>
    <row r="56" spans="2:12" ht="13.5" thickBot="1" x14ac:dyDescent="0.25">
      <c r="B56" s="9"/>
      <c r="C56" s="9"/>
      <c r="D56" s="84"/>
      <c r="E56" s="85"/>
      <c r="F56" s="85"/>
      <c r="G56" s="86"/>
      <c r="H56" s="87"/>
      <c r="I56" s="86"/>
      <c r="J56" s="86"/>
      <c r="K56" s="88"/>
      <c r="L56" s="10"/>
    </row>
    <row r="57" spans="2:12" ht="6" customHeight="1" thickBot="1" x14ac:dyDescent="0.25">
      <c r="B57" s="84"/>
      <c r="C57" s="85"/>
      <c r="D57" s="85"/>
      <c r="E57" s="85"/>
      <c r="F57" s="85"/>
      <c r="G57" s="86"/>
      <c r="H57" s="87"/>
      <c r="I57" s="86"/>
      <c r="J57" s="86"/>
      <c r="K57" s="85"/>
      <c r="L57" s="88"/>
    </row>
  </sheetData>
  <mergeCells count="3">
    <mergeCell ref="F5:J5"/>
    <mergeCell ref="E9:J9"/>
    <mergeCell ref="H7:J7"/>
  </mergeCells>
  <pageMargins left="0.7" right="0.7" top="0.75" bottom="0.75" header="0.3" footer="0.3"/>
  <pageSetup paperSize="9" scale="9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AMPLIACION TERRAZA</vt:lpstr>
      <vt:lpstr>RECINTOS RESIDUOS</vt:lpstr>
      <vt:lpstr>'AMPLIACION TERRAZA'!Área_de_impresión</vt:lpstr>
      <vt:lpstr>'RECINTOS RESIDUOS'!Área_de_impresión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Carla Praderio C</dc:creator>
  <cp:lastModifiedBy>Maria Carla Praderio C</cp:lastModifiedBy>
  <dcterms:created xsi:type="dcterms:W3CDTF">2021-04-28T22:24:25Z</dcterms:created>
  <dcterms:modified xsi:type="dcterms:W3CDTF">2021-05-03T14:21:57Z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2021-04-28T22:24:26Z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ef8e7621-bedb-4683-a36b-0568b8af2dc7</vt:lpwstr>
  </property>
  <property fmtid="{D5CDD505-2E9C-101B-9397-08002B2CF9AE}" pid="8" name="MSIP_Label_6f509eeb-56d7-4078-8c25-542621925144_ContentBits">
    <vt:lpwstr>0</vt:lpwstr>
  </property>
</Properties>
</file>