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0" yWindow="0" windowWidth="28800" windowHeight="12170" firstSheet="2" activeTab="2"/>
  </bookViews>
  <sheets>
    <sheet name="Hoja4" sheetId="601" state="veryHidden" r:id="rId1"/>
    <sheet name="FAME Persistence2" sheetId="642" state="veryHidden" r:id="rId2"/>
    <sheet name="Base original" sheetId="1" r:id="rId3"/>
    <sheet name="Base gráficos 1" sheetId="12" r:id="rId4"/>
    <sheet name="Base gráficos 2" sheetId="163" r:id="rId5"/>
    <sheet name="Gráficos" sheetId="50" r:id="rId6"/>
  </sheets>
  <definedNames>
    <definedName name="kk">Gráficos!#REF!</definedName>
  </definedNames>
  <calcPr calcId="152511"/>
</workbook>
</file>

<file path=xl/calcChain.xml><?xml version="1.0" encoding="utf-8"?>
<calcChain xmlns="http://schemas.openxmlformats.org/spreadsheetml/2006/main"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<sst xmlns="http://schemas.openxmlformats.org/spreadsheetml/2006/main" count="751" uniqueCount="258">
  <si>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</si>
  <si>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</si>
  <si>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</si>
  <si>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</si>
  <si>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</si>
  <si>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</si>
  <si>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</si>
  <si>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</si>
  <si>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</si>
  <si>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</si>
  <si>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</si>
  <si>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</si>
  <si>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</si>
  <si>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</si>
  <si>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</si>
  <si>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</si>
  <si>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</si>
  <si>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</si>
  <si>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</si>
  <si>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</si>
  <si>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</si>
  <si>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</si>
  <si>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</si>
  <si>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</si>
  <si>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</si>
  <si>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</si>
  <si>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</si>
  <si>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</si>
  <si>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</si>
  <si>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</si>
  <si>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</si>
  <si>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</si>
  <si>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</si>
  <si>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</si>
  <si>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</si>
  <si>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</si>
  <si>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</si>
  <si>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</si>
  <si>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</si>
  <si>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</si>
  <si>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</si>
  <si>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</si>
  <si>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</si>
  <si>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</si>
  <si>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</si>
  <si>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</si>
  <si>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</si>
  <si>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</si>
  <si>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</si>
  <si>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</si>
  <si>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</si>
  <si>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</si>
  <si>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</si>
  <si>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</si>
  <si>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</si>
  <si>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</si>
  <si>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</si>
  <si>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</si>
  <si>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</si>
  <si>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</si>
  <si>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</si>
  <si>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</si>
  <si>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</si>
  <si>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</si>
  <si>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</si>
  <si>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</si>
  <si>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</si>
  <si>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</si>
  <si>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</si>
  <si>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</si>
  <si>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</si>
  <si>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</si>
  <si>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</si>
  <si>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</si>
  <si>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</si>
  <si>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</si>
  <si>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</si>
  <si>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</si>
  <si>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</si>
  <si>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</si>
  <si>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</si>
  <si>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</si>
  <si>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</si>
  <si>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</si>
  <si>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</si>
  <si>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</si>
  <si>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</si>
  <si>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</si>
  <si>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</si>
  <si>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</si>
  <si>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</si>
  <si>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</si>
  <si>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</si>
  <si>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</si>
  <si>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</si>
  <si>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</si>
  <si>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</si>
  <si>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</si>
  <si>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</si>
  <si>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</si>
  <si>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</si>
  <si>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</si>
  <si>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</si>
  <si>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</si>
  <si>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</si>
  <si>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</si>
  <si>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</si>
  <si>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</si>
  <si>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</si>
  <si>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</si>
  <si>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</si>
  <si>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</si>
  <si>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</si>
  <si>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</si>
  <si>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</si>
  <si>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</si>
  <si>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</si>
  <si>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</si>
  <si>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</si>
  <si>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</si>
  <si>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</si>
  <si>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</si>
  <si>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</si>
  <si>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</si>
  <si>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</si>
  <si>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</si>
  <si>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</si>
  <si>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</si>
  <si>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</si>
  <si>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</si>
  <si>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</si>
  <si>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</si>
  <si>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</si>
  <si>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</si>
  <si>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</si>
  <si>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</si>
  <si>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</si>
  <si>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</si>
  <si>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</si>
  <si>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</si>
  <si>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</si>
  <si>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</si>
  <si>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</si>
  <si>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</si>
  <si>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</si>
  <si>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</si>
  <si>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</si>
  <si>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</si>
  <si>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</si>
  <si>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</si>
  <si>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</si>
  <si>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</si>
  <si>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</si>
  <si>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</si>
  <si>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</si>
  <si>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</si>
  <si>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</si>
  <si>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</si>
  <si>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</si>
  <si>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</si>
  <si>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</si>
  <si>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</si>
  <si>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</si>
  <si>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</si>
  <si>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</si>
  <si>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</si>
  <si>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</si>
  <si>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</si>
  <si>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</si>
  <si>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</si>
  <si>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</si>
  <si>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</si>
  <si>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</si>
  <si>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</si>
  <si>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</si>
  <si>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</si>
  <si>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</si>
  <si>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</si>
  <si>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</si>
  <si>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</si>
  <si>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</si>
  <si>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</si>
  <si>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</si>
  <si>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</si>
  <si>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</si>
  <si>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</si>
  <si>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</si>
  <si>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</si>
  <si>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</si>
  <si>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</si>
  <si>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</si>
  <si>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</si>
  <si>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A1:A168</t>
  </si>
  <si>
    <t>2006</t>
  </si>
  <si>
    <t>2019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</si>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</sst>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2" formatCode="0.0%"/>
    <numFmt numFmtId="174" formatCode="&quot;$&quot;#,##0.00_);[Red]\(&quot;$&quot;#,##0.00\)"/>
    <numFmt numFmtId="175" formatCode="_(* #,##0.00_);_(* \(#,##0.00\);_(* &quot;-&quot;??_);_(@_)"/>
    <numFmt numFmtId="176" formatCode="0.000"/>
    <numFmt numFmtId="177" formatCode="_-* #,##0.0_-;\-* #,##0.0_-;_-* &quot;-&quot;??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8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169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69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69" fontId="0" fillId="0" borderId="10" xfId="0" applyNumberFormat="1" applyFill="1" applyBorder="1" applyAlignment="1">
      <alignment horizontal="right"/>
    </xf>
    <xf numFmtId="172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176" fontId="0" fillId="0" borderId="0" xfId="0" applyNumberFormat="1" applyFill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43" fontId="23" fillId="0" borderId="0" xfId="142" applyFont="1" applyFill="1" applyBorder="1" applyAlignment="1" applyProtection="1">
      <protection locked="0"/>
    </xf>
    <xf numFmtId="3" fontId="28" fillId="0" borderId="0" xfId="0" applyNumberFormat="1" applyFont="1" applyFill="1"/>
    <xf numFmtId="2" fontId="23" fillId="0" borderId="0" xfId="16" applyNumberFormat="1" applyFont="1" applyFill="1" applyAlignment="1" applyProtection="1">
      <protection locked="0"/>
    </xf>
    <xf numFmtId="169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177" fontId="0" fillId="0" borderId="10" xfId="142" applyNumberFormat="1" applyFont="1" applyFill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/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889648"/>
        <c:axId val="840887688"/>
      </c:lineChart>
      <c:dateAx>
        <c:axId val="84088964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76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88768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9648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-0.68120166489670575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5.6341276208642537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1.1683818294250603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2.1729461646664388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-1.5184144569840458E-2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-1.5282410781396452E-2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1.5657321080617315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1.7798352064708478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840901800"/>
        <c:axId val="840902192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11.055193179370846</c:v>
                </c:pt>
                <c:pt idx="152">
                  <c:v>11.675137453929537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1800"/>
        <c:axId val="840902192"/>
      </c:lineChart>
      <c:dateAx>
        <c:axId val="840901800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219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4090219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180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3.9370294593412152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5.6145069366942959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0.27490851864223076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-0.35705223938612474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7.1771564555161871E-2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840903368"/>
        <c:axId val="840895528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9.5411469713698978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3368"/>
        <c:axId val="840895528"/>
      </c:lineChart>
      <c:dateAx>
        <c:axId val="84090336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55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4089552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3368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10.361842891466623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7.9960232899562982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6.2690517820059455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8.4931649819596373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4152"/>
        <c:axId val="840895920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8.4528445797530765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6704"/>
        <c:axId val="840904544"/>
      </c:lineChart>
      <c:dateAx>
        <c:axId val="840904152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59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4089592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4152"/>
        <c:crosses val="autoZero"/>
        <c:crossBetween val="midCat"/>
        <c:majorUnit val="4"/>
        <c:minorUnit val="2"/>
      </c:valAx>
      <c:valAx>
        <c:axId val="840904544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896704"/>
        <c:crosses val="max"/>
        <c:crossBetween val="between"/>
        <c:majorUnit val="20"/>
        <c:minorUnit val="1.4"/>
      </c:valAx>
      <c:dateAx>
        <c:axId val="84089670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84090454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15.526349331947856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9.5411469713698978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11.055193179370846</c:v>
                </c:pt>
                <c:pt idx="164">
                  <c:v>11.675137453929537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905328"/>
        <c:axId val="840905720"/>
      </c:lineChart>
      <c:dateAx>
        <c:axId val="84090532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57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40905720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53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7880"/>
        <c:axId val="840913560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13168"/>
        <c:axId val="840917480"/>
      </c:lineChart>
      <c:dateAx>
        <c:axId val="840897880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840913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135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840897880"/>
        <c:crosses val="autoZero"/>
        <c:crossBetween val="midCat"/>
        <c:majorUnit val="4"/>
      </c:valAx>
      <c:dateAx>
        <c:axId val="84091316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840917480"/>
        <c:crosses val="autoZero"/>
        <c:auto val="1"/>
        <c:lblOffset val="100"/>
        <c:baseTimeUnit val="months"/>
      </c:dateAx>
      <c:valAx>
        <c:axId val="840917480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840913168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08856"/>
        <c:axId val="840917088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8856"/>
        <c:axId val="840917088"/>
      </c:lineChart>
      <c:dateAx>
        <c:axId val="840908856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70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170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8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09248"/>
        <c:axId val="840908072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9248"/>
        <c:axId val="840908072"/>
      </c:lineChart>
      <c:dateAx>
        <c:axId val="84090924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80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080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9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09640"/>
        <c:axId val="840910032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9640"/>
        <c:axId val="840910032"/>
      </c:lineChart>
      <c:dateAx>
        <c:axId val="840909640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003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10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9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10424"/>
        <c:axId val="840914736"/>
      </c:barChart>
      <c:dateAx>
        <c:axId val="840910424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47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14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0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12384"/>
        <c:axId val="840911992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 formatCode="_-* #,##0.0_-;\-* #,##0.0_-;_-* &quot;-&quot;??_-;_-@_-">
                  <c:v>2.41</c:v>
                </c:pt>
                <c:pt idx="164" formatCode="_-* #,##0.0_-;\-* #,##0.0_-;_-* &quot;-&quot;??_-;_-@_-">
                  <c:v>2.04</c:v>
                </c:pt>
                <c:pt idx="165" formatCode="_-* #,##0.0_-;\-* #,##0.0_-;_-* &quot;-&quot;??_-;_-@_-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10816"/>
        <c:axId val="840911600"/>
      </c:lineChart>
      <c:dateAx>
        <c:axId val="840910816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1600"/>
        <c:crosses val="autoZero"/>
        <c:auto val="0"/>
        <c:lblOffset val="100"/>
        <c:baseTimeUnit val="months"/>
        <c:majorUnit val="4"/>
        <c:majorTimeUnit val="months"/>
      </c:dateAx>
      <c:valAx>
        <c:axId val="84091160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0816"/>
        <c:crosses val="autoZero"/>
        <c:crossBetween val="between"/>
        <c:majorUnit val="1"/>
      </c:valAx>
      <c:valAx>
        <c:axId val="840911992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912384"/>
        <c:crosses val="max"/>
        <c:crossBetween val="between"/>
        <c:majorUnit val="4000"/>
      </c:valAx>
      <c:dateAx>
        <c:axId val="84091238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40911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887296"/>
        <c:axId val="840890040"/>
      </c:lineChart>
      <c:dateAx>
        <c:axId val="840887296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00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89004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72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12776"/>
        <c:axId val="840911208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 formatCode="_-* #,##0.0_-;\-* #,##0.0_-;_-* &quot;-&quot;??_-;_-@_-">
                  <c:v>2.4300000000000002</c:v>
                </c:pt>
                <c:pt idx="164" formatCode="_-* #,##0.0_-;\-* #,##0.0_-;_-* &quot;-&quot;??_-;_-@_-">
                  <c:v>2.12</c:v>
                </c:pt>
                <c:pt idx="165" formatCode="_-* #,##0.0_-;\-* #,##0.0_-;_-* &quot;-&quot;??_-;_-@_-">
                  <c:v>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14344"/>
        <c:axId val="840915912"/>
      </c:lineChart>
      <c:dateAx>
        <c:axId val="840914344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5912"/>
        <c:crosses val="autoZero"/>
        <c:auto val="0"/>
        <c:lblOffset val="100"/>
        <c:baseTimeUnit val="months"/>
        <c:majorUnit val="4"/>
        <c:majorTimeUnit val="months"/>
      </c:dateAx>
      <c:valAx>
        <c:axId val="84091591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4344"/>
        <c:crosses val="autoZero"/>
        <c:crossBetween val="between"/>
        <c:majorUnit val="1"/>
      </c:valAx>
      <c:valAx>
        <c:axId val="840911208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912776"/>
        <c:crosses val="max"/>
        <c:crossBetween val="between"/>
        <c:majorUnit val="2000"/>
      </c:valAx>
      <c:dateAx>
        <c:axId val="8409127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409112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18264"/>
        <c:axId val="840916696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 formatCode="_-* #,##0.0_-;\-* #,##0.0_-;_-* &quot;-&quot;??_-;_-@_-">
                  <c:v>2.42</c:v>
                </c:pt>
                <c:pt idx="164" formatCode="_-* #,##0.0_-;\-* #,##0.0_-;_-* &quot;-&quot;??_-;_-@_-">
                  <c:v>2.2200000000000002</c:v>
                </c:pt>
                <c:pt idx="165" formatCode="_-* #,##0.0_-;\-* #,##0.0_-;_-* &quot;-&quot;??_-;_-@_-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15128"/>
        <c:axId val="840915520"/>
      </c:lineChart>
      <c:dateAx>
        <c:axId val="84091512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5520"/>
        <c:crosses val="autoZero"/>
        <c:auto val="0"/>
        <c:lblOffset val="100"/>
        <c:baseTimeUnit val="months"/>
        <c:majorUnit val="4"/>
        <c:majorTimeUnit val="months"/>
      </c:dateAx>
      <c:valAx>
        <c:axId val="8409155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5128"/>
        <c:crosses val="autoZero"/>
        <c:crossBetween val="between"/>
        <c:majorUnit val="1"/>
      </c:valAx>
      <c:valAx>
        <c:axId val="840916696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918264"/>
        <c:crosses val="max"/>
        <c:crossBetween val="between"/>
        <c:majorUnit val="500"/>
      </c:valAx>
      <c:dateAx>
        <c:axId val="8409182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4091669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25320"/>
        <c:axId val="840927672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19832"/>
        <c:axId val="840918656"/>
      </c:lineChart>
      <c:dateAx>
        <c:axId val="840919832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8656"/>
        <c:crosses val="autoZero"/>
        <c:auto val="0"/>
        <c:lblOffset val="100"/>
        <c:baseTimeUnit val="months"/>
        <c:majorUnit val="4"/>
        <c:majorTimeUnit val="months"/>
      </c:dateAx>
      <c:valAx>
        <c:axId val="84091865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19832"/>
        <c:crosses val="autoZero"/>
        <c:crossBetween val="between"/>
        <c:majorUnit val="1"/>
      </c:valAx>
      <c:valAx>
        <c:axId val="840927672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925320"/>
        <c:crosses val="max"/>
        <c:crossBetween val="between"/>
        <c:majorUnit val="100"/>
      </c:valAx>
      <c:dateAx>
        <c:axId val="84092532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4092767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816022181203612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31592"/>
        <c:axId val="84093041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31592"/>
        <c:axId val="840930416"/>
      </c:lineChart>
      <c:dateAx>
        <c:axId val="840931592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3041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3041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31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20616"/>
        <c:axId val="840932376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20616"/>
        <c:axId val="840932376"/>
      </c:lineChart>
      <c:dateAx>
        <c:axId val="840920616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323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32376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20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0926888"/>
        <c:axId val="840921792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26888"/>
        <c:axId val="840921792"/>
      </c:lineChart>
      <c:dateAx>
        <c:axId val="84092688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217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9217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26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(* #,##0.00_);_(* \(#,##0.00\);_(* &quot;-&quot;??_);_(@_)">
                  <c:v>3.33</c:v>
                </c:pt>
                <c:pt idx="152" formatCode="_(* #,##0.00_);_(* \(#,##0.00\);_(* &quot;-&quot;??_);_(@_)">
                  <c:v>3.58</c:v>
                </c:pt>
                <c:pt idx="153" formatCode="_(* #,##0.00_);_(* \(#,##0.00\);_(* &quot;-&quot;??_);_(@_)">
                  <c:v>3.46</c:v>
                </c:pt>
                <c:pt idx="154" formatCode="_(* #,##0.00_);_(* \(#,##0.00\);_(* &quot;-&quot;??_);_(@_)">
                  <c:v>3.81</c:v>
                </c:pt>
                <c:pt idx="155" formatCode="_(* #,##0.00_);_(* \(#,##0.00\);_(* &quot;-&quot;??_);_(@_)">
                  <c:v>3.75</c:v>
                </c:pt>
                <c:pt idx="156" formatCode="_(* #,##0.00_);_(* \(#,##0.00\);_(* &quot;-&quot;??_);_(@_)">
                  <c:v>3.69</c:v>
                </c:pt>
                <c:pt idx="157" formatCode="_(* #,##0.00_);_(* \(#,##0.00\);_(* &quot;-&quot;??_);_(@_)">
                  <c:v>3.85</c:v>
                </c:pt>
                <c:pt idx="158" formatCode="_(* #,##0.00_);_(* \(#,##0.00\);_(* &quot;-&quot;??_);_(@_)">
                  <c:v>3.5</c:v>
                </c:pt>
                <c:pt idx="159" formatCode="_(* #,##0.00_);_(* \(#,##0.00\);_(* &quot;-&quot;??_);_(@_)">
                  <c:v>3.44</c:v>
                </c:pt>
                <c:pt idx="160" formatCode="_(* #,##0.00_);_(* \(#,##0.00\);_(* &quot;-&quot;??_);_(@_)">
                  <c:v>3.56</c:v>
                </c:pt>
                <c:pt idx="161" formatCode="_(* #,##0.00_);_(* \(#,##0.00\);_(* &quot;-&quot;??_);_(@_)">
                  <c:v>3.14</c:v>
                </c:pt>
                <c:pt idx="162" formatCode="_(* #,##0.00_);_(* \(#,##0.00\);_(* &quot;-&quot;??_);_(@_)">
                  <c:v>3.43</c:v>
                </c:pt>
                <c:pt idx="163" formatCode="_(* #,##0.00_);_(* \(#,##0.00\);_(* &quot;-&quot;??_);_(@_)">
                  <c:v>3.39</c:v>
                </c:pt>
                <c:pt idx="164" formatCode="_(* #,##0.00_);_(* \(#,##0.00\);_(* &quot;-&quot;??_);_(@_)">
                  <c:v>3.3</c:v>
                </c:pt>
                <c:pt idx="165" formatCode="_(* #,##0.00_);_(* \(#,##0.00\);_(* &quot;-&quot;??_);_(@_)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883768"/>
        <c:axId val="840882592"/>
      </c:lineChart>
      <c:dateAx>
        <c:axId val="84088376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25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882592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3768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893960"/>
        <c:axId val="840888472"/>
      </c:lineChart>
      <c:dateAx>
        <c:axId val="840893960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84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40888472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3960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6.2690517820059455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83376"/>
        <c:axId val="840882984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1.1855418445222199E-2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1216"/>
        <c:axId val="840890824"/>
      </c:lineChart>
      <c:dateAx>
        <c:axId val="840883376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2984"/>
        <c:crosses val="autoZero"/>
        <c:auto val="0"/>
        <c:lblOffset val="100"/>
        <c:baseTimeUnit val="months"/>
        <c:majorUnit val="4"/>
        <c:majorTimeUnit val="months"/>
      </c:dateAx>
      <c:valAx>
        <c:axId val="840882984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83376"/>
        <c:crosses val="autoZero"/>
        <c:crossBetween val="midCat"/>
        <c:majorUnit val="4"/>
      </c:valAx>
      <c:valAx>
        <c:axId val="840890824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891216"/>
        <c:crosses val="max"/>
        <c:crossBetween val="between"/>
        <c:majorUnit val="0.9"/>
      </c:valAx>
      <c:dateAx>
        <c:axId val="84089121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8408908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7.9960232899562982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2000"/>
        <c:axId val="840900232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0.49993162941763103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6112"/>
        <c:axId val="840900624"/>
      </c:lineChart>
      <c:dateAx>
        <c:axId val="840892000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0232"/>
        <c:crosses val="autoZero"/>
        <c:auto val="0"/>
        <c:lblOffset val="100"/>
        <c:baseTimeUnit val="months"/>
        <c:majorUnit val="4"/>
        <c:majorTimeUnit val="months"/>
      </c:dateAx>
      <c:valAx>
        <c:axId val="84090023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2000"/>
        <c:crosses val="autoZero"/>
        <c:crossBetween val="midCat"/>
        <c:majorUnit val="4"/>
      </c:valAx>
      <c:valAx>
        <c:axId val="840900624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906112"/>
        <c:crosses val="max"/>
        <c:crossBetween val="between"/>
        <c:majorUnit val="1"/>
        <c:minorUnit val="0.2"/>
      </c:valAx>
      <c:dateAx>
        <c:axId val="84090611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8409006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8.4528445797530765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9448"/>
        <c:axId val="840901408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1.6058928259799643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6312"/>
        <c:axId val="840902584"/>
      </c:lineChart>
      <c:dateAx>
        <c:axId val="840899448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1408"/>
        <c:crosses val="autoZero"/>
        <c:auto val="0"/>
        <c:lblOffset val="100"/>
        <c:baseTimeUnit val="months"/>
        <c:majorUnit val="4"/>
        <c:majorTimeUnit val="months"/>
      </c:dateAx>
      <c:valAx>
        <c:axId val="840901408"/>
        <c:scaling>
          <c:orientation val="minMax"/>
          <c:max val="24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9448"/>
        <c:crosses val="autoZero"/>
        <c:crossBetween val="midCat"/>
        <c:majorUnit val="10"/>
      </c:valAx>
      <c:valAx>
        <c:axId val="840902584"/>
        <c:scaling>
          <c:orientation val="minMax"/>
          <c:max val="16"/>
          <c:min val="-16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896312"/>
        <c:crosses val="max"/>
        <c:crossBetween val="between"/>
        <c:majorUnit val="6"/>
      </c:valAx>
      <c:dateAx>
        <c:axId val="84089631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8409025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10.361842891466623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2976"/>
        <c:axId val="84090101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0.50951374693664775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7288"/>
        <c:axId val="840899840"/>
      </c:lineChart>
      <c:dateAx>
        <c:axId val="840902976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1016"/>
        <c:crosses val="autoZero"/>
        <c:auto val="0"/>
        <c:lblOffset val="100"/>
        <c:baseTimeUnit val="months"/>
        <c:majorUnit val="4"/>
        <c:majorTimeUnit val="months"/>
      </c:dateAx>
      <c:valAx>
        <c:axId val="840901016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2976"/>
        <c:crosses val="autoZero"/>
        <c:crossBetween val="midCat"/>
        <c:majorUnit val="4"/>
      </c:valAx>
      <c:valAx>
        <c:axId val="84089984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0907288"/>
        <c:crosses val="max"/>
        <c:crossBetween val="between"/>
        <c:majorUnit val="0.5"/>
      </c:valAx>
      <c:dateAx>
        <c:axId val="8409072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8408998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1.2168523946119698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10.437374396997017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3.8721225403387303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840898664"/>
        <c:axId val="840906896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15.526349331947856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98664"/>
        <c:axId val="840906896"/>
      </c:lineChart>
      <c:dateAx>
        <c:axId val="840898664"/>
        <c:scaling>
          <c:orientation val="minMax"/>
          <c:max val="43739"/>
          <c:min val="430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9068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40906896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40898664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456712" y="17219175"/>
          <a:ext cx="19601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4.5"/>
  <sheetData>
    <row r="1" spans="1:14">
      <c r="A1">
        <v>62</v>
      </c>
      <c r="B1" t="s">
        <v>190</v>
      </c>
    </row>
    <row r="2" spans="1:14">
      <c r="A2" s="92" t="s">
        <v>190</v>
      </c>
      <c r="B2" t="s">
        <v>191</v>
      </c>
      <c r="C2" t="s">
        <v>192</v>
      </c>
      <c r="D2">
        <v>25877.188999999998</v>
      </c>
      <c r="E2" s="93">
        <v>43775.775590277779</v>
      </c>
      <c r="F2" t="b">
        <v>1</v>
      </c>
      <c r="G2" s="92" t="s">
        <v>0</v>
      </c>
      <c r="H2" s="92" t="s">
        <v>193</v>
      </c>
      <c r="I2" s="92" t="s">
        <v>194</v>
      </c>
      <c r="J2">
        <v>0</v>
      </c>
      <c r="K2" s="92" t="s">
        <v>195</v>
      </c>
      <c r="L2" t="b">
        <v>0</v>
      </c>
      <c r="M2" t="b">
        <v>0</v>
      </c>
      <c r="N2" t="b">
        <v>0</v>
      </c>
    </row>
    <row r="3" spans="1:14">
      <c r="A3" s="92" t="s">
        <v>190</v>
      </c>
      <c r="B3" t="s">
        <v>196</v>
      </c>
      <c r="C3" t="s">
        <v>192</v>
      </c>
      <c r="D3">
        <v>5571.0029999999997</v>
      </c>
      <c r="E3" s="93">
        <v>43775.775590277779</v>
      </c>
      <c r="F3" t="b">
        <v>1</v>
      </c>
      <c r="G3" s="92" t="s">
        <v>1</v>
      </c>
      <c r="H3" s="92" t="s">
        <v>193</v>
      </c>
      <c r="I3" s="92" t="s">
        <v>194</v>
      </c>
      <c r="J3">
        <v>0</v>
      </c>
      <c r="K3" s="92" t="s">
        <v>195</v>
      </c>
      <c r="L3" t="b">
        <v>0</v>
      </c>
      <c r="M3" t="b">
        <v>0</v>
      </c>
      <c r="N3" t="b">
        <v>0</v>
      </c>
    </row>
    <row r="4" spans="1:14">
      <c r="A4" s="92" t="s">
        <v>190</v>
      </c>
      <c r="B4" t="s">
        <v>197</v>
      </c>
      <c r="C4" t="s">
        <v>192</v>
      </c>
      <c r="D4">
        <v>9317.4879999999994</v>
      </c>
      <c r="E4" s="93">
        <v>43775.775590277779</v>
      </c>
      <c r="F4" t="b">
        <v>1</v>
      </c>
      <c r="G4" s="92" t="s">
        <v>2</v>
      </c>
      <c r="H4" s="92" t="s">
        <v>193</v>
      </c>
      <c r="I4" s="92" t="s">
        <v>194</v>
      </c>
      <c r="J4">
        <v>0</v>
      </c>
      <c r="K4" s="92" t="s">
        <v>195</v>
      </c>
      <c r="L4" t="b">
        <v>0</v>
      </c>
      <c r="M4" t="b">
        <v>0</v>
      </c>
      <c r="N4" t="b">
        <v>0</v>
      </c>
    </row>
    <row r="5" spans="1:14">
      <c r="A5" s="92" t="s">
        <v>190</v>
      </c>
      <c r="B5" t="s">
        <v>198</v>
      </c>
      <c r="C5" t="s">
        <v>192</v>
      </c>
      <c r="D5">
        <v>3905.4259999999999</v>
      </c>
      <c r="E5" s="93">
        <v>43775.775590277779</v>
      </c>
      <c r="F5" t="b">
        <v>1</v>
      </c>
      <c r="G5" s="92" t="s">
        <v>3</v>
      </c>
      <c r="H5" s="92" t="s">
        <v>193</v>
      </c>
      <c r="I5" s="92" t="s">
        <v>194</v>
      </c>
      <c r="J5">
        <v>0</v>
      </c>
      <c r="K5" s="92" t="s">
        <v>195</v>
      </c>
      <c r="L5" t="b">
        <v>0</v>
      </c>
      <c r="M5" t="b">
        <v>0</v>
      </c>
      <c r="N5" t="b">
        <v>0</v>
      </c>
    </row>
    <row r="6" spans="1:14">
      <c r="A6" s="92" t="s">
        <v>190</v>
      </c>
      <c r="B6" t="s">
        <v>199</v>
      </c>
      <c r="C6" t="s">
        <v>192</v>
      </c>
      <c r="D6">
        <v>44671.106</v>
      </c>
      <c r="E6" s="93">
        <v>43775.775590277779</v>
      </c>
      <c r="F6" t="b">
        <v>1</v>
      </c>
      <c r="G6" s="92" t="s">
        <v>4</v>
      </c>
      <c r="H6" s="92" t="s">
        <v>193</v>
      </c>
      <c r="I6" s="92" t="s">
        <v>194</v>
      </c>
      <c r="J6">
        <v>0</v>
      </c>
      <c r="K6" s="92" t="s">
        <v>195</v>
      </c>
      <c r="L6" t="b">
        <v>0</v>
      </c>
      <c r="M6" t="b">
        <v>0</v>
      </c>
      <c r="N6" t="b">
        <v>0</v>
      </c>
    </row>
    <row r="7" spans="1:14">
      <c r="A7" s="92" t="s">
        <v>190</v>
      </c>
      <c r="B7" t="s">
        <v>200</v>
      </c>
      <c r="C7" t="s">
        <v>192</v>
      </c>
      <c r="D7">
        <v>26.840105511345499</v>
      </c>
      <c r="E7" s="93">
        <v>43775.775590277779</v>
      </c>
      <c r="F7" t="b">
        <v>1</v>
      </c>
      <c r="G7" s="92" t="s">
        <v>5</v>
      </c>
      <c r="H7" s="92" t="s">
        <v>193</v>
      </c>
      <c r="I7" s="92" t="s">
        <v>194</v>
      </c>
      <c r="J7">
        <v>0</v>
      </c>
      <c r="K7" s="92" t="s">
        <v>195</v>
      </c>
      <c r="L7" t="b">
        <v>0</v>
      </c>
      <c r="M7" t="b">
        <v>0</v>
      </c>
      <c r="N7" t="b">
        <v>0</v>
      </c>
    </row>
    <row r="8" spans="1:14">
      <c r="A8" s="92" t="s">
        <v>190</v>
      </c>
      <c r="B8" t="s">
        <v>201</v>
      </c>
      <c r="C8" t="s">
        <v>192</v>
      </c>
      <c r="E8" s="93">
        <v>43775.775590277779</v>
      </c>
      <c r="F8" t="b">
        <v>1</v>
      </c>
      <c r="G8" s="92" t="s">
        <v>162</v>
      </c>
      <c r="H8" s="92" t="s">
        <v>193</v>
      </c>
      <c r="I8" s="92" t="s">
        <v>194</v>
      </c>
      <c r="J8">
        <v>0</v>
      </c>
      <c r="K8" s="92" t="s">
        <v>195</v>
      </c>
      <c r="L8" t="b">
        <v>0</v>
      </c>
      <c r="M8" t="b">
        <v>0</v>
      </c>
      <c r="N8" t="b">
        <v>0</v>
      </c>
    </row>
    <row r="9" spans="1:14">
      <c r="A9" s="92" t="s">
        <v>190</v>
      </c>
      <c r="B9" t="s">
        <v>202</v>
      </c>
      <c r="C9" t="s">
        <v>192</v>
      </c>
      <c r="E9" s="93">
        <v>43775.775590277779</v>
      </c>
      <c r="F9" t="b">
        <v>1</v>
      </c>
      <c r="G9" s="92" t="s">
        <v>175</v>
      </c>
      <c r="H9" s="92" t="s">
        <v>193</v>
      </c>
      <c r="I9" s="92" t="s">
        <v>194</v>
      </c>
      <c r="J9">
        <v>0</v>
      </c>
      <c r="K9" s="92" t="s">
        <v>195</v>
      </c>
      <c r="L9" t="b">
        <v>0</v>
      </c>
      <c r="M9" t="b">
        <v>0</v>
      </c>
      <c r="N9" t="b">
        <v>0</v>
      </c>
    </row>
    <row r="10" spans="1:14">
      <c r="A10" s="92" t="s">
        <v>190</v>
      </c>
      <c r="B10" t="s">
        <v>203</v>
      </c>
      <c r="C10" t="s">
        <v>192</v>
      </c>
      <c r="E10" s="93">
        <v>43775.775590277779</v>
      </c>
      <c r="F10" t="b">
        <v>1</v>
      </c>
      <c r="G10" s="92" t="s">
        <v>172</v>
      </c>
      <c r="H10" s="92" t="s">
        <v>193</v>
      </c>
      <c r="I10" s="92" t="s">
        <v>194</v>
      </c>
      <c r="J10">
        <v>0</v>
      </c>
      <c r="K10" s="92" t="s">
        <v>195</v>
      </c>
      <c r="L10" t="b">
        <v>0</v>
      </c>
      <c r="M10" t="b">
        <v>0</v>
      </c>
      <c r="N10" t="b">
        <v>0</v>
      </c>
    </row>
    <row r="11" spans="1:14">
      <c r="A11" s="92" t="s">
        <v>190</v>
      </c>
      <c r="B11" t="s">
        <v>204</v>
      </c>
      <c r="C11" t="s">
        <v>192</v>
      </c>
      <c r="E11" s="93">
        <v>43775.775590277779</v>
      </c>
      <c r="F11" t="b">
        <v>1</v>
      </c>
      <c r="G11" s="92" t="s">
        <v>174</v>
      </c>
      <c r="H11" s="92" t="s">
        <v>193</v>
      </c>
      <c r="I11" s="92" t="s">
        <v>194</v>
      </c>
      <c r="J11">
        <v>0</v>
      </c>
      <c r="K11" s="92" t="s">
        <v>195</v>
      </c>
      <c r="L11" t="b">
        <v>0</v>
      </c>
      <c r="M11" t="b">
        <v>0</v>
      </c>
      <c r="N11" t="b">
        <v>0</v>
      </c>
    </row>
    <row r="12" spans="1:14">
      <c r="A12" s="92" t="s">
        <v>190</v>
      </c>
      <c r="B12" t="s">
        <v>205</v>
      </c>
      <c r="C12" t="s">
        <v>192</v>
      </c>
      <c r="E12" s="93">
        <v>43775.775590277779</v>
      </c>
      <c r="F12" t="b">
        <v>1</v>
      </c>
      <c r="G12" s="92" t="s">
        <v>171</v>
      </c>
      <c r="H12" s="92" t="s">
        <v>193</v>
      </c>
      <c r="I12" s="92" t="s">
        <v>194</v>
      </c>
      <c r="J12">
        <v>0</v>
      </c>
      <c r="K12" s="92" t="s">
        <v>195</v>
      </c>
      <c r="L12" t="b">
        <v>0</v>
      </c>
      <c r="M12" t="b">
        <v>0</v>
      </c>
      <c r="N12" t="b">
        <v>0</v>
      </c>
    </row>
    <row r="13" spans="1:14">
      <c r="A13" s="92" t="s">
        <v>190</v>
      </c>
      <c r="B13" t="s">
        <v>206</v>
      </c>
      <c r="C13" t="s">
        <v>192</v>
      </c>
      <c r="E13" s="93">
        <v>43775.775590277779</v>
      </c>
      <c r="F13" t="b">
        <v>1</v>
      </c>
      <c r="G13" s="92" t="s">
        <v>124</v>
      </c>
      <c r="H13" s="92" t="s">
        <v>193</v>
      </c>
      <c r="I13" s="92" t="s">
        <v>194</v>
      </c>
      <c r="J13">
        <v>0</v>
      </c>
      <c r="K13" s="92" t="s">
        <v>195</v>
      </c>
      <c r="L13" t="b">
        <v>0</v>
      </c>
      <c r="M13" t="b">
        <v>0</v>
      </c>
      <c r="N13" t="b">
        <v>0</v>
      </c>
    </row>
    <row r="14" spans="1:14">
      <c r="A14" s="92" t="s">
        <v>190</v>
      </c>
      <c r="B14" t="s">
        <v>207</v>
      </c>
      <c r="C14" t="s">
        <v>192</v>
      </c>
      <c r="E14" s="93">
        <v>43775.775590277779</v>
      </c>
      <c r="F14" t="b">
        <v>1</v>
      </c>
      <c r="G14" s="92" t="s">
        <v>169</v>
      </c>
      <c r="H14" s="92" t="s">
        <v>193</v>
      </c>
      <c r="I14" s="92" t="s">
        <v>194</v>
      </c>
      <c r="J14">
        <v>0</v>
      </c>
      <c r="K14" s="92" t="s">
        <v>195</v>
      </c>
      <c r="L14" t="b">
        <v>0</v>
      </c>
      <c r="M14" t="b">
        <v>0</v>
      </c>
      <c r="N14" t="b">
        <v>0</v>
      </c>
    </row>
    <row r="15" spans="1:14">
      <c r="A15" s="92" t="s">
        <v>190</v>
      </c>
      <c r="B15" t="s">
        <v>208</v>
      </c>
      <c r="C15" t="s">
        <v>192</v>
      </c>
      <c r="E15" s="93">
        <v>43775.775590277779</v>
      </c>
      <c r="F15" t="b">
        <v>1</v>
      </c>
      <c r="G15" s="92" t="s">
        <v>125</v>
      </c>
      <c r="H15" s="92" t="s">
        <v>193</v>
      </c>
      <c r="I15" s="92" t="s">
        <v>194</v>
      </c>
      <c r="J15">
        <v>0</v>
      </c>
      <c r="K15" s="92" t="s">
        <v>195</v>
      </c>
      <c r="L15" t="b">
        <v>0</v>
      </c>
      <c r="M15" t="b">
        <v>0</v>
      </c>
      <c r="N15" t="b">
        <v>0</v>
      </c>
    </row>
    <row r="16" spans="1:14">
      <c r="A16" s="92" t="s">
        <v>190</v>
      </c>
      <c r="B16" t="s">
        <v>209</v>
      </c>
      <c r="C16" t="s">
        <v>192</v>
      </c>
      <c r="E16" s="93">
        <v>43775.775590277779</v>
      </c>
      <c r="F16" t="b">
        <v>1</v>
      </c>
      <c r="G16" s="92" t="s">
        <v>170</v>
      </c>
      <c r="H16" s="92" t="s">
        <v>193</v>
      </c>
      <c r="I16" s="92" t="s">
        <v>194</v>
      </c>
      <c r="J16">
        <v>0</v>
      </c>
      <c r="K16" s="92" t="s">
        <v>195</v>
      </c>
      <c r="L16" t="b">
        <v>0</v>
      </c>
      <c r="M16" t="b">
        <v>0</v>
      </c>
      <c r="N16" t="b">
        <v>0</v>
      </c>
    </row>
    <row r="17" spans="1:14">
      <c r="A17" s="92" t="s">
        <v>190</v>
      </c>
      <c r="B17" t="s">
        <v>210</v>
      </c>
      <c r="C17" t="s">
        <v>192</v>
      </c>
      <c r="D17">
        <v>10.2731725726366</v>
      </c>
      <c r="E17" s="93">
        <v>43775.775590277779</v>
      </c>
      <c r="F17" t="b">
        <v>1</v>
      </c>
      <c r="G17" s="92" t="s">
        <v>6</v>
      </c>
      <c r="H17" s="92" t="s">
        <v>193</v>
      </c>
      <c r="I17" s="92" t="s">
        <v>194</v>
      </c>
      <c r="J17">
        <v>0</v>
      </c>
      <c r="K17" s="92" t="s">
        <v>195</v>
      </c>
      <c r="L17" t="b">
        <v>0</v>
      </c>
      <c r="M17" t="b">
        <v>0</v>
      </c>
      <c r="N17" t="b">
        <v>0</v>
      </c>
    </row>
    <row r="18" spans="1:14">
      <c r="A18" s="92" t="s">
        <v>190</v>
      </c>
      <c r="B18" t="s">
        <v>211</v>
      </c>
      <c r="C18" t="s">
        <v>192</v>
      </c>
      <c r="E18" s="93">
        <v>43775.775590277779</v>
      </c>
      <c r="F18" t="b">
        <v>1</v>
      </c>
      <c r="G18" s="92" t="s">
        <v>160</v>
      </c>
      <c r="H18" s="92" t="s">
        <v>193</v>
      </c>
      <c r="I18" s="92" t="s">
        <v>194</v>
      </c>
      <c r="J18">
        <v>0</v>
      </c>
      <c r="K18" s="92" t="s">
        <v>195</v>
      </c>
      <c r="L18" t="b">
        <v>0</v>
      </c>
      <c r="M18" t="b">
        <v>0</v>
      </c>
      <c r="N18" t="b">
        <v>0</v>
      </c>
    </row>
    <row r="19" spans="1:14">
      <c r="A19" s="92" t="s">
        <v>190</v>
      </c>
      <c r="B19" t="s">
        <v>212</v>
      </c>
      <c r="C19" t="s">
        <v>192</v>
      </c>
      <c r="E19" s="93">
        <v>43775.775590277779</v>
      </c>
      <c r="F19" t="b">
        <v>1</v>
      </c>
      <c r="G19" s="92" t="s">
        <v>173</v>
      </c>
      <c r="H19" s="92" t="s">
        <v>193</v>
      </c>
      <c r="I19" s="92" t="s">
        <v>194</v>
      </c>
      <c r="J19">
        <v>0</v>
      </c>
      <c r="K19" s="92" t="s">
        <v>195</v>
      </c>
      <c r="L19" t="b">
        <v>0</v>
      </c>
      <c r="M19" t="b">
        <v>0</v>
      </c>
      <c r="N19" t="b">
        <v>0</v>
      </c>
    </row>
    <row r="20" spans="1:14">
      <c r="A20" s="92" t="s">
        <v>190</v>
      </c>
      <c r="B20" t="s">
        <v>213</v>
      </c>
      <c r="C20" t="s">
        <v>192</v>
      </c>
      <c r="E20" s="93">
        <v>43775.775590277779</v>
      </c>
      <c r="F20" t="b">
        <v>1</v>
      </c>
      <c r="G20" s="92" t="s">
        <v>166</v>
      </c>
      <c r="H20" s="92" t="s">
        <v>193</v>
      </c>
      <c r="I20" s="92" t="s">
        <v>194</v>
      </c>
      <c r="J20">
        <v>0</v>
      </c>
      <c r="K20" s="92" t="s">
        <v>195</v>
      </c>
      <c r="L20" t="b">
        <v>0</v>
      </c>
      <c r="M20" t="b">
        <v>0</v>
      </c>
      <c r="N20" t="b">
        <v>0</v>
      </c>
    </row>
    <row r="21" spans="1:14">
      <c r="A21" s="92" t="s">
        <v>190</v>
      </c>
      <c r="B21" t="s">
        <v>214</v>
      </c>
      <c r="C21" t="s">
        <v>192</v>
      </c>
      <c r="E21" s="93">
        <v>43775.775601851848</v>
      </c>
      <c r="F21" t="b">
        <v>1</v>
      </c>
      <c r="G21" s="92" t="s">
        <v>126</v>
      </c>
      <c r="H21" s="92" t="s">
        <v>193</v>
      </c>
      <c r="I21" s="92" t="s">
        <v>194</v>
      </c>
      <c r="J21">
        <v>0</v>
      </c>
      <c r="K21" s="92" t="s">
        <v>195</v>
      </c>
      <c r="L21" t="b">
        <v>0</v>
      </c>
      <c r="M21" t="b">
        <v>0</v>
      </c>
      <c r="N21" t="b">
        <v>0</v>
      </c>
    </row>
    <row r="22" spans="1:14">
      <c r="A22" s="92" t="s">
        <v>190</v>
      </c>
      <c r="B22" t="s">
        <v>215</v>
      </c>
      <c r="C22" t="s">
        <v>192</v>
      </c>
      <c r="E22" s="93">
        <v>43775.775601851848</v>
      </c>
      <c r="F22" t="b">
        <v>1</v>
      </c>
      <c r="G22" s="92" t="s">
        <v>164</v>
      </c>
      <c r="H22" s="92" t="s">
        <v>193</v>
      </c>
      <c r="I22" s="92" t="s">
        <v>194</v>
      </c>
      <c r="J22">
        <v>0</v>
      </c>
      <c r="K22" s="92" t="s">
        <v>195</v>
      </c>
      <c r="L22" t="b">
        <v>0</v>
      </c>
      <c r="M22" t="b">
        <v>0</v>
      </c>
      <c r="N22" t="b">
        <v>0</v>
      </c>
    </row>
    <row r="23" spans="1:14">
      <c r="A23" s="92" t="s">
        <v>190</v>
      </c>
      <c r="B23" t="s">
        <v>216</v>
      </c>
      <c r="C23" t="s">
        <v>192</v>
      </c>
      <c r="E23" s="93">
        <v>43775.775601851848</v>
      </c>
      <c r="F23" t="b">
        <v>1</v>
      </c>
      <c r="G23" s="92" t="s">
        <v>127</v>
      </c>
      <c r="H23" s="92" t="s">
        <v>193</v>
      </c>
      <c r="I23" s="92" t="s">
        <v>194</v>
      </c>
      <c r="J23">
        <v>0</v>
      </c>
      <c r="K23" s="92" t="s">
        <v>195</v>
      </c>
      <c r="L23" t="b">
        <v>0</v>
      </c>
      <c r="M23" t="b">
        <v>0</v>
      </c>
      <c r="N23" t="b">
        <v>0</v>
      </c>
    </row>
    <row r="24" spans="1:14">
      <c r="A24" s="92" t="s">
        <v>190</v>
      </c>
      <c r="B24" t="s">
        <v>217</v>
      </c>
      <c r="C24" t="s">
        <v>192</v>
      </c>
      <c r="E24" s="93">
        <v>43775.775601851848</v>
      </c>
      <c r="F24" t="b">
        <v>1</v>
      </c>
      <c r="G24" s="92" t="s">
        <v>165</v>
      </c>
      <c r="H24" s="92" t="s">
        <v>193</v>
      </c>
      <c r="I24" s="92" t="s">
        <v>194</v>
      </c>
      <c r="J24">
        <v>0</v>
      </c>
      <c r="K24" s="92" t="s">
        <v>195</v>
      </c>
      <c r="L24" t="b">
        <v>0</v>
      </c>
      <c r="M24" t="b">
        <v>0</v>
      </c>
      <c r="N24" t="b">
        <v>0</v>
      </c>
    </row>
    <row r="25" spans="1:14">
      <c r="A25" s="92" t="s">
        <v>190</v>
      </c>
      <c r="B25" t="s">
        <v>218</v>
      </c>
      <c r="C25" t="s">
        <v>192</v>
      </c>
      <c r="D25">
        <v>5.28923438819597</v>
      </c>
      <c r="E25" s="93">
        <v>43775.775601851848</v>
      </c>
      <c r="F25" t="b">
        <v>1</v>
      </c>
      <c r="G25" s="92" t="s">
        <v>7</v>
      </c>
      <c r="H25" s="92" t="s">
        <v>193</v>
      </c>
      <c r="I25" s="92" t="s">
        <v>194</v>
      </c>
      <c r="J25">
        <v>0</v>
      </c>
      <c r="K25" s="92" t="s">
        <v>195</v>
      </c>
      <c r="L25" t="b">
        <v>0</v>
      </c>
      <c r="M25" t="b">
        <v>0</v>
      </c>
      <c r="N25" t="b">
        <v>0</v>
      </c>
    </row>
    <row r="26" spans="1:14">
      <c r="A26" s="92" t="s">
        <v>190</v>
      </c>
      <c r="B26" t="s">
        <v>219</v>
      </c>
      <c r="C26" t="s">
        <v>192</v>
      </c>
      <c r="E26" s="93">
        <v>43775.775601851848</v>
      </c>
      <c r="F26" t="b">
        <v>1</v>
      </c>
      <c r="G26" s="92" t="s">
        <v>161</v>
      </c>
      <c r="H26" s="92" t="s">
        <v>193</v>
      </c>
      <c r="I26" s="92" t="s">
        <v>194</v>
      </c>
      <c r="J26">
        <v>0</v>
      </c>
      <c r="K26" s="92" t="s">
        <v>195</v>
      </c>
      <c r="L26" t="b">
        <v>0</v>
      </c>
      <c r="M26" t="b">
        <v>0</v>
      </c>
      <c r="N26" t="b">
        <v>0</v>
      </c>
    </row>
    <row r="27" spans="1:14">
      <c r="A27" s="92" t="s">
        <v>190</v>
      </c>
      <c r="B27" t="s">
        <v>220</v>
      </c>
      <c r="C27" t="s">
        <v>192</v>
      </c>
      <c r="E27" s="93">
        <v>43775.775601851848</v>
      </c>
      <c r="F27" t="b">
        <v>1</v>
      </c>
      <c r="G27" s="92" t="s">
        <v>128</v>
      </c>
      <c r="H27" s="92" t="s">
        <v>193</v>
      </c>
      <c r="I27" s="92" t="s">
        <v>194</v>
      </c>
      <c r="J27">
        <v>0</v>
      </c>
      <c r="K27" s="92" t="s">
        <v>195</v>
      </c>
      <c r="L27" t="b">
        <v>0</v>
      </c>
      <c r="M27" t="b">
        <v>0</v>
      </c>
      <c r="N27" t="b">
        <v>0</v>
      </c>
    </row>
    <row r="28" spans="1:14">
      <c r="A28" s="92" t="s">
        <v>190</v>
      </c>
      <c r="B28" t="s">
        <v>221</v>
      </c>
      <c r="C28" t="s">
        <v>192</v>
      </c>
      <c r="E28" s="93">
        <v>43775.775601851848</v>
      </c>
      <c r="F28" t="b">
        <v>1</v>
      </c>
      <c r="G28" s="92" t="s">
        <v>167</v>
      </c>
      <c r="H28" s="92" t="s">
        <v>193</v>
      </c>
      <c r="I28" s="92" t="s">
        <v>194</v>
      </c>
      <c r="J28">
        <v>0</v>
      </c>
      <c r="K28" s="92" t="s">
        <v>195</v>
      </c>
      <c r="L28" t="b">
        <v>0</v>
      </c>
      <c r="M28" t="b">
        <v>0</v>
      </c>
      <c r="N28" t="b">
        <v>0</v>
      </c>
    </row>
    <row r="29" spans="1:14">
      <c r="A29" s="92" t="s">
        <v>190</v>
      </c>
      <c r="B29" t="s">
        <v>222</v>
      </c>
      <c r="C29" t="s">
        <v>192</v>
      </c>
      <c r="E29" s="93">
        <v>43775.775601851848</v>
      </c>
      <c r="F29" t="b">
        <v>1</v>
      </c>
      <c r="G29" s="92" t="s">
        <v>129</v>
      </c>
      <c r="H29" s="92" t="s">
        <v>193</v>
      </c>
      <c r="I29" s="92" t="s">
        <v>194</v>
      </c>
      <c r="J29">
        <v>0</v>
      </c>
      <c r="K29" s="92" t="s">
        <v>195</v>
      </c>
      <c r="L29" t="b">
        <v>0</v>
      </c>
      <c r="M29" t="b">
        <v>0</v>
      </c>
      <c r="N29" t="b">
        <v>0</v>
      </c>
    </row>
    <row r="30" spans="1:14">
      <c r="A30" s="92" t="s">
        <v>190</v>
      </c>
      <c r="B30" t="s">
        <v>223</v>
      </c>
      <c r="C30" t="s">
        <v>192</v>
      </c>
      <c r="E30" s="93">
        <v>43775.775601851848</v>
      </c>
      <c r="F30" t="b">
        <v>1</v>
      </c>
      <c r="G30" s="92" t="s">
        <v>168</v>
      </c>
      <c r="H30" s="92" t="s">
        <v>193</v>
      </c>
      <c r="I30" s="92" t="s">
        <v>194</v>
      </c>
      <c r="J30">
        <v>0</v>
      </c>
      <c r="K30" s="92" t="s">
        <v>195</v>
      </c>
      <c r="L30" t="b">
        <v>0</v>
      </c>
      <c r="M30" t="b">
        <v>0</v>
      </c>
      <c r="N30" t="b">
        <v>0</v>
      </c>
    </row>
    <row r="31" spans="1:14">
      <c r="A31" s="92" t="s">
        <v>190</v>
      </c>
      <c r="B31" t="s">
        <v>224</v>
      </c>
      <c r="C31" t="s">
        <v>192</v>
      </c>
      <c r="D31">
        <v>5.31</v>
      </c>
      <c r="E31" s="93">
        <v>43775.775601851848</v>
      </c>
      <c r="F31" t="b">
        <v>1</v>
      </c>
      <c r="G31" s="92" t="s">
        <v>8</v>
      </c>
      <c r="H31" s="92" t="s">
        <v>193</v>
      </c>
      <c r="I31" s="92" t="s">
        <v>194</v>
      </c>
      <c r="J31">
        <v>0</v>
      </c>
      <c r="K31" s="92" t="s">
        <v>195</v>
      </c>
      <c r="L31" t="b">
        <v>0</v>
      </c>
      <c r="M31" t="b">
        <v>0</v>
      </c>
      <c r="N31" t="b">
        <v>0</v>
      </c>
    </row>
    <row r="32" spans="1:14">
      <c r="A32" s="92" t="s">
        <v>190</v>
      </c>
      <c r="B32" t="s">
        <v>225</v>
      </c>
      <c r="C32" t="s">
        <v>192</v>
      </c>
      <c r="E32" s="93">
        <v>43775.775601851848</v>
      </c>
      <c r="F32" t="b">
        <v>1</v>
      </c>
      <c r="G32" s="92" t="s">
        <v>163</v>
      </c>
      <c r="H32" s="92" t="s">
        <v>193</v>
      </c>
      <c r="I32" s="92" t="s">
        <v>194</v>
      </c>
      <c r="J32">
        <v>0</v>
      </c>
      <c r="K32" s="92" t="s">
        <v>195</v>
      </c>
      <c r="L32" t="b">
        <v>0</v>
      </c>
      <c r="M32" t="b">
        <v>0</v>
      </c>
      <c r="N32" t="b">
        <v>0</v>
      </c>
    </row>
    <row r="33" spans="1:14">
      <c r="A33" s="92" t="s">
        <v>190</v>
      </c>
      <c r="B33" t="s">
        <v>226</v>
      </c>
      <c r="C33" t="s">
        <v>192</v>
      </c>
      <c r="D33">
        <v>2757.7020000000002</v>
      </c>
      <c r="E33" s="93">
        <v>43775.775601851848</v>
      </c>
      <c r="F33" t="b">
        <v>1</v>
      </c>
      <c r="G33" s="92" t="s">
        <v>13</v>
      </c>
      <c r="H33" s="92" t="s">
        <v>193</v>
      </c>
      <c r="I33" s="92" t="s">
        <v>194</v>
      </c>
      <c r="J33">
        <v>0</v>
      </c>
      <c r="K33" s="92" t="s">
        <v>195</v>
      </c>
      <c r="L33" t="b">
        <v>0</v>
      </c>
      <c r="M33" t="b">
        <v>0</v>
      </c>
      <c r="N33" t="b">
        <v>0</v>
      </c>
    </row>
    <row r="34" spans="1:14">
      <c r="A34" s="92" t="s">
        <v>190</v>
      </c>
      <c r="B34" t="s">
        <v>227</v>
      </c>
      <c r="C34" t="s">
        <v>192</v>
      </c>
      <c r="D34">
        <v>1694</v>
      </c>
      <c r="E34" s="93">
        <v>43775.775601851848</v>
      </c>
      <c r="F34" t="b">
        <v>1</v>
      </c>
      <c r="G34" s="92" t="s">
        <v>14</v>
      </c>
      <c r="H34" s="92" t="s">
        <v>193</v>
      </c>
      <c r="I34" s="92" t="s">
        <v>194</v>
      </c>
      <c r="J34">
        <v>0</v>
      </c>
      <c r="K34" s="92" t="s">
        <v>195</v>
      </c>
      <c r="L34" t="b">
        <v>0</v>
      </c>
      <c r="M34" t="b">
        <v>0</v>
      </c>
      <c r="N34" t="b">
        <v>0</v>
      </c>
    </row>
    <row r="35" spans="1:14">
      <c r="A35" s="92" t="s">
        <v>190</v>
      </c>
      <c r="B35" t="s">
        <v>228</v>
      </c>
      <c r="C35" t="s">
        <v>192</v>
      </c>
      <c r="D35">
        <v>4523.3099999999995</v>
      </c>
      <c r="E35" s="93">
        <v>43775.775601851848</v>
      </c>
      <c r="F35" t="b">
        <v>1</v>
      </c>
      <c r="G35" s="92" t="s">
        <v>15</v>
      </c>
      <c r="H35" s="92" t="s">
        <v>193</v>
      </c>
      <c r="I35" s="92" t="s">
        <v>194</v>
      </c>
      <c r="J35">
        <v>0</v>
      </c>
      <c r="K35" s="92" t="s">
        <v>195</v>
      </c>
      <c r="L35" t="b">
        <v>0</v>
      </c>
      <c r="M35" t="b">
        <v>0</v>
      </c>
      <c r="N35" t="b">
        <v>0</v>
      </c>
    </row>
    <row r="36" spans="1:14">
      <c r="A36" s="92" t="s">
        <v>190</v>
      </c>
      <c r="B36" t="s">
        <v>229</v>
      </c>
      <c r="C36" t="s">
        <v>192</v>
      </c>
      <c r="D36">
        <v>1360.3000000000002</v>
      </c>
      <c r="E36" s="93">
        <v>43775.775601851848</v>
      </c>
      <c r="F36" t="b">
        <v>1</v>
      </c>
      <c r="G36" s="92" t="s">
        <v>16</v>
      </c>
      <c r="H36" s="92" t="s">
        <v>193</v>
      </c>
      <c r="I36" s="92" t="s">
        <v>194</v>
      </c>
      <c r="J36">
        <v>0</v>
      </c>
      <c r="K36" s="92" t="s">
        <v>195</v>
      </c>
      <c r="L36" t="b">
        <v>0</v>
      </c>
      <c r="M36" t="b">
        <v>0</v>
      </c>
      <c r="N36" t="b">
        <v>0</v>
      </c>
    </row>
    <row r="37" spans="1:14">
      <c r="A37" s="92" t="s">
        <v>190</v>
      </c>
      <c r="B37" t="s">
        <v>230</v>
      </c>
      <c r="C37" t="s">
        <v>192</v>
      </c>
      <c r="D37">
        <v>7577.61</v>
      </c>
      <c r="E37" s="93">
        <v>43775.775601851848</v>
      </c>
      <c r="F37" t="b">
        <v>1</v>
      </c>
      <c r="G37" s="92" t="s">
        <v>17</v>
      </c>
      <c r="H37" s="92" t="s">
        <v>193</v>
      </c>
      <c r="I37" s="92" t="s">
        <v>194</v>
      </c>
      <c r="J37">
        <v>0</v>
      </c>
      <c r="K37" s="92" t="s">
        <v>195</v>
      </c>
      <c r="L37" t="b">
        <v>0</v>
      </c>
      <c r="M37" t="b">
        <v>0</v>
      </c>
      <c r="N37" t="b">
        <v>0</v>
      </c>
    </row>
    <row r="38" spans="1:14">
      <c r="A38" s="92" t="s">
        <v>190</v>
      </c>
      <c r="B38" t="s">
        <v>231</v>
      </c>
      <c r="C38" t="s">
        <v>192</v>
      </c>
      <c r="D38">
        <v>23131.487499999999</v>
      </c>
      <c r="E38" s="93">
        <v>43775.775601851848</v>
      </c>
      <c r="F38" t="b">
        <v>1</v>
      </c>
      <c r="G38" s="92" t="s">
        <v>18</v>
      </c>
      <c r="H38" s="92" t="s">
        <v>193</v>
      </c>
      <c r="I38" s="92" t="s">
        <v>194</v>
      </c>
      <c r="J38">
        <v>0</v>
      </c>
      <c r="K38" s="92" t="s">
        <v>195</v>
      </c>
      <c r="L38" t="b">
        <v>0</v>
      </c>
      <c r="M38" t="b">
        <v>0</v>
      </c>
      <c r="N38" t="b">
        <v>0</v>
      </c>
    </row>
    <row r="39" spans="1:14">
      <c r="A39" s="92" t="s">
        <v>190</v>
      </c>
      <c r="B39" t="s">
        <v>232</v>
      </c>
      <c r="C39" t="s">
        <v>192</v>
      </c>
      <c r="D39">
        <v>2244.9699999999998</v>
      </c>
      <c r="E39" s="93">
        <v>43775.775601851848</v>
      </c>
      <c r="F39" t="b">
        <v>1</v>
      </c>
      <c r="G39" s="92" t="s">
        <v>19</v>
      </c>
      <c r="H39" s="92" t="s">
        <v>193</v>
      </c>
      <c r="I39" s="92" t="s">
        <v>194</v>
      </c>
      <c r="J39">
        <v>0</v>
      </c>
      <c r="K39" s="92" t="s">
        <v>195</v>
      </c>
      <c r="L39" t="b">
        <v>0</v>
      </c>
      <c r="M39" t="b">
        <v>0</v>
      </c>
      <c r="N39" t="b">
        <v>0</v>
      </c>
    </row>
    <row r="40" spans="1:14">
      <c r="A40" s="92" t="s">
        <v>190</v>
      </c>
      <c r="B40" t="s">
        <v>233</v>
      </c>
      <c r="C40" t="s">
        <v>192</v>
      </c>
      <c r="D40">
        <v>3330.57</v>
      </c>
      <c r="E40" s="93">
        <v>43775.775601851848</v>
      </c>
      <c r="F40" t="b">
        <v>1</v>
      </c>
      <c r="G40" s="92" t="s">
        <v>20</v>
      </c>
      <c r="H40" s="92" t="s">
        <v>193</v>
      </c>
      <c r="I40" s="92" t="s">
        <v>194</v>
      </c>
      <c r="J40">
        <v>0</v>
      </c>
      <c r="K40" s="92" t="s">
        <v>195</v>
      </c>
      <c r="L40" t="b">
        <v>0</v>
      </c>
      <c r="M40" t="b">
        <v>0</v>
      </c>
      <c r="N40" t="b">
        <v>0</v>
      </c>
    </row>
    <row r="41" spans="1:14">
      <c r="A41" s="92" t="s">
        <v>190</v>
      </c>
      <c r="B41" t="s">
        <v>234</v>
      </c>
      <c r="C41" t="s">
        <v>192</v>
      </c>
      <c r="D41">
        <v>110.16</v>
      </c>
      <c r="E41" s="93">
        <v>43775.775601851848</v>
      </c>
      <c r="F41" t="b">
        <v>1</v>
      </c>
      <c r="G41" s="92" t="s">
        <v>21</v>
      </c>
      <c r="H41" s="92" t="s">
        <v>193</v>
      </c>
      <c r="I41" s="92" t="s">
        <v>194</v>
      </c>
      <c r="J41">
        <v>0</v>
      </c>
      <c r="K41" s="92" t="s">
        <v>195</v>
      </c>
      <c r="L41" t="b">
        <v>0</v>
      </c>
      <c r="M41" t="b">
        <v>0</v>
      </c>
      <c r="N41" t="b">
        <v>0</v>
      </c>
    </row>
    <row r="42" spans="1:14">
      <c r="A42" s="92" t="s">
        <v>190</v>
      </c>
      <c r="B42" t="s">
        <v>235</v>
      </c>
      <c r="C42" t="s">
        <v>192</v>
      </c>
      <c r="D42">
        <v>3111.66</v>
      </c>
      <c r="E42" s="93">
        <v>43775.775601851848</v>
      </c>
      <c r="F42" t="b">
        <v>1</v>
      </c>
      <c r="G42" s="92" t="s">
        <v>22</v>
      </c>
      <c r="H42" s="92" t="s">
        <v>193</v>
      </c>
      <c r="I42" s="92" t="s">
        <v>194</v>
      </c>
      <c r="J42">
        <v>0</v>
      </c>
      <c r="K42" s="92" t="s">
        <v>195</v>
      </c>
      <c r="L42" t="b">
        <v>0</v>
      </c>
      <c r="M42" t="b">
        <v>0</v>
      </c>
      <c r="N42" t="b">
        <v>0</v>
      </c>
    </row>
    <row r="43" spans="1:14">
      <c r="A43" s="92" t="s">
        <v>190</v>
      </c>
      <c r="B43" t="s">
        <v>236</v>
      </c>
      <c r="C43" t="s">
        <v>192</v>
      </c>
      <c r="D43">
        <v>8.4700000000000006</v>
      </c>
      <c r="E43" s="93">
        <v>43775.775601851848</v>
      </c>
      <c r="F43" t="b">
        <v>1</v>
      </c>
      <c r="G43" s="92" t="s">
        <v>23</v>
      </c>
      <c r="H43" s="92" t="s">
        <v>193</v>
      </c>
      <c r="I43" s="92" t="s">
        <v>194</v>
      </c>
      <c r="J43">
        <v>0</v>
      </c>
      <c r="K43" s="92" t="s">
        <v>195</v>
      </c>
      <c r="L43" t="b">
        <v>0</v>
      </c>
      <c r="M43" t="b">
        <v>0</v>
      </c>
      <c r="N43" t="b">
        <v>0</v>
      </c>
    </row>
    <row r="44" spans="1:14">
      <c r="A44" s="92" t="s">
        <v>190</v>
      </c>
      <c r="B44" t="s">
        <v>237</v>
      </c>
      <c r="C44" t="s">
        <v>192</v>
      </c>
      <c r="D44">
        <v>33274.667500000003</v>
      </c>
      <c r="E44" s="93">
        <v>43775.775601851848</v>
      </c>
      <c r="F44" t="b">
        <v>1</v>
      </c>
      <c r="G44" s="92" t="s">
        <v>24</v>
      </c>
      <c r="H44" s="92" t="s">
        <v>193</v>
      </c>
      <c r="I44" s="92" t="s">
        <v>194</v>
      </c>
      <c r="J44">
        <v>0</v>
      </c>
      <c r="K44" s="92" t="s">
        <v>195</v>
      </c>
      <c r="L44" t="b">
        <v>0</v>
      </c>
      <c r="M44" t="b">
        <v>0</v>
      </c>
      <c r="N44" t="b">
        <v>0</v>
      </c>
    </row>
    <row r="45" spans="1:14">
      <c r="A45" s="92" t="s">
        <v>190</v>
      </c>
      <c r="B45" t="s">
        <v>238</v>
      </c>
      <c r="C45" t="s">
        <v>192</v>
      </c>
      <c r="D45">
        <v>3263.92</v>
      </c>
      <c r="E45" s="93">
        <v>43775.775601851848</v>
      </c>
      <c r="F45" t="b">
        <v>1</v>
      </c>
      <c r="G45" s="92" t="s">
        <v>25</v>
      </c>
      <c r="H45" s="92" t="s">
        <v>193</v>
      </c>
      <c r="I45" s="92" t="s">
        <v>194</v>
      </c>
      <c r="J45">
        <v>0</v>
      </c>
      <c r="K45" s="92" t="s">
        <v>195</v>
      </c>
      <c r="L45" t="b">
        <v>0</v>
      </c>
      <c r="M45" t="b">
        <v>0</v>
      </c>
      <c r="N45" t="b">
        <v>0</v>
      </c>
    </row>
    <row r="46" spans="1:14">
      <c r="A46" s="92" t="s">
        <v>190</v>
      </c>
      <c r="B46" t="s">
        <v>239</v>
      </c>
      <c r="C46" t="s">
        <v>192</v>
      </c>
      <c r="D46">
        <v>6603.07</v>
      </c>
      <c r="E46" s="93">
        <v>43775.775601851848</v>
      </c>
      <c r="F46" t="b">
        <v>1</v>
      </c>
      <c r="G46" s="92" t="s">
        <v>26</v>
      </c>
      <c r="H46" s="92" t="s">
        <v>193</v>
      </c>
      <c r="I46" s="92" t="s">
        <v>194</v>
      </c>
      <c r="J46">
        <v>0</v>
      </c>
      <c r="K46" s="92" t="s">
        <v>195</v>
      </c>
      <c r="L46" t="b">
        <v>0</v>
      </c>
      <c r="M46" t="b">
        <v>0</v>
      </c>
      <c r="N46" t="b">
        <v>0</v>
      </c>
    </row>
    <row r="47" spans="1:14">
      <c r="A47" s="92" t="s">
        <v>190</v>
      </c>
      <c r="B47" t="s">
        <v>240</v>
      </c>
      <c r="C47" t="s">
        <v>192</v>
      </c>
      <c r="D47">
        <v>1040.99</v>
      </c>
      <c r="E47" s="93">
        <v>43775.775601851848</v>
      </c>
      <c r="F47" t="b">
        <v>1</v>
      </c>
      <c r="G47" s="92" t="s">
        <v>27</v>
      </c>
      <c r="H47" s="92" t="s">
        <v>193</v>
      </c>
      <c r="I47" s="92" t="s">
        <v>194</v>
      </c>
      <c r="J47">
        <v>0</v>
      </c>
      <c r="K47" s="92" t="s">
        <v>195</v>
      </c>
      <c r="L47" t="b">
        <v>0</v>
      </c>
      <c r="M47" t="b">
        <v>0</v>
      </c>
      <c r="N47" t="b">
        <v>0</v>
      </c>
    </row>
    <row r="48" spans="1:14">
      <c r="A48" s="92" t="s">
        <v>190</v>
      </c>
      <c r="B48" t="s">
        <v>241</v>
      </c>
      <c r="C48" t="s">
        <v>192</v>
      </c>
      <c r="D48">
        <v>4253.96</v>
      </c>
      <c r="E48" s="93">
        <v>43775.775601851848</v>
      </c>
      <c r="F48" t="b">
        <v>1</v>
      </c>
      <c r="G48" s="92" t="s">
        <v>28</v>
      </c>
      <c r="H48" s="92" t="s">
        <v>193</v>
      </c>
      <c r="I48" s="92" t="s">
        <v>194</v>
      </c>
      <c r="J48">
        <v>0</v>
      </c>
      <c r="K48" s="92" t="s">
        <v>195</v>
      </c>
      <c r="L48" t="b">
        <v>0</v>
      </c>
      <c r="M48" t="b">
        <v>0</v>
      </c>
      <c r="N48" t="b">
        <v>0</v>
      </c>
    </row>
    <row r="49" spans="1:14">
      <c r="A49" s="92" t="s">
        <v>190</v>
      </c>
      <c r="B49" t="s">
        <v>242</v>
      </c>
      <c r="C49" t="s">
        <v>192</v>
      </c>
      <c r="D49">
        <v>352.74</v>
      </c>
      <c r="E49" s="93">
        <v>43775.775601851848</v>
      </c>
      <c r="F49" t="b">
        <v>1</v>
      </c>
      <c r="G49" s="92" t="s">
        <v>29</v>
      </c>
      <c r="H49" s="92" t="s">
        <v>193</v>
      </c>
      <c r="I49" s="92" t="s">
        <v>194</v>
      </c>
      <c r="J49">
        <v>0</v>
      </c>
      <c r="K49" s="92" t="s">
        <v>195</v>
      </c>
      <c r="L49" t="b">
        <v>0</v>
      </c>
      <c r="M49" t="b">
        <v>0</v>
      </c>
      <c r="N49" t="b">
        <v>0</v>
      </c>
    </row>
    <row r="50" spans="1:14">
      <c r="A50" s="92" t="s">
        <v>190</v>
      </c>
      <c r="B50" t="s">
        <v>243</v>
      </c>
      <c r="C50" t="s">
        <v>192</v>
      </c>
      <c r="D50">
        <v>8243.9500000000007</v>
      </c>
      <c r="E50" s="93">
        <v>43775.775601851848</v>
      </c>
      <c r="F50" t="b">
        <v>1</v>
      </c>
      <c r="G50" s="92" t="s">
        <v>30</v>
      </c>
      <c r="H50" s="92" t="s">
        <v>193</v>
      </c>
      <c r="I50" s="92" t="s">
        <v>194</v>
      </c>
      <c r="J50">
        <v>0</v>
      </c>
      <c r="K50" s="92" t="s">
        <v>195</v>
      </c>
      <c r="L50" t="b">
        <v>0</v>
      </c>
      <c r="M50" t="b">
        <v>0</v>
      </c>
      <c r="N50" t="b">
        <v>0</v>
      </c>
    </row>
    <row r="51" spans="1:14">
      <c r="A51" s="92" t="s">
        <v>190</v>
      </c>
      <c r="B51" t="s">
        <v>244</v>
      </c>
      <c r="C51" t="s">
        <v>192</v>
      </c>
      <c r="D51">
        <v>3443.76</v>
      </c>
      <c r="E51" s="93">
        <v>43775.775601851848</v>
      </c>
      <c r="F51" t="b">
        <v>1</v>
      </c>
      <c r="G51" s="92" t="s">
        <v>31</v>
      </c>
      <c r="H51" s="92" t="s">
        <v>193</v>
      </c>
      <c r="I51" s="92" t="s">
        <v>194</v>
      </c>
      <c r="J51">
        <v>0</v>
      </c>
      <c r="K51" s="92" t="s">
        <v>195</v>
      </c>
      <c r="L51" t="b">
        <v>0</v>
      </c>
      <c r="M51" t="b">
        <v>0</v>
      </c>
      <c r="N51" t="b">
        <v>0</v>
      </c>
    </row>
    <row r="52" spans="1:14">
      <c r="A52" s="92" t="s">
        <v>190</v>
      </c>
      <c r="B52" t="s">
        <v>245</v>
      </c>
      <c r="C52" t="s">
        <v>192</v>
      </c>
      <c r="D52">
        <v>408.65</v>
      </c>
      <c r="E52" s="93">
        <v>43775.775601851848</v>
      </c>
      <c r="F52" t="b">
        <v>1</v>
      </c>
      <c r="G52" s="92" t="s">
        <v>32</v>
      </c>
      <c r="H52" s="92" t="s">
        <v>193</v>
      </c>
      <c r="I52" s="92" t="s">
        <v>194</v>
      </c>
      <c r="J52">
        <v>0</v>
      </c>
      <c r="K52" s="92" t="s">
        <v>195</v>
      </c>
      <c r="L52" t="b">
        <v>0</v>
      </c>
      <c r="M52" t="b">
        <v>0</v>
      </c>
      <c r="N52" t="b">
        <v>0</v>
      </c>
    </row>
    <row r="53" spans="1:14">
      <c r="A53" s="92" t="s">
        <v>190</v>
      </c>
      <c r="B53" t="s">
        <v>246</v>
      </c>
      <c r="C53" t="s">
        <v>192</v>
      </c>
      <c r="D53">
        <v>2312.86</v>
      </c>
      <c r="E53" s="93">
        <v>43775.775601851848</v>
      </c>
      <c r="F53" t="b">
        <v>1</v>
      </c>
      <c r="G53" s="92" t="s">
        <v>33</v>
      </c>
      <c r="H53" s="92" t="s">
        <v>193</v>
      </c>
      <c r="I53" s="92" t="s">
        <v>194</v>
      </c>
      <c r="J53">
        <v>0</v>
      </c>
      <c r="K53" s="92" t="s">
        <v>195</v>
      </c>
      <c r="L53" t="b">
        <v>0</v>
      </c>
      <c r="M53" t="b">
        <v>0</v>
      </c>
      <c r="N53" t="b">
        <v>0</v>
      </c>
    </row>
    <row r="54" spans="1:14">
      <c r="A54" s="92" t="s">
        <v>190</v>
      </c>
      <c r="B54" t="s">
        <v>247</v>
      </c>
      <c r="C54" t="s">
        <v>192</v>
      </c>
      <c r="D54">
        <v>161.41</v>
      </c>
      <c r="E54" s="93">
        <v>43775.775601851848</v>
      </c>
      <c r="F54" t="b">
        <v>1</v>
      </c>
      <c r="G54" s="92" t="s">
        <v>34</v>
      </c>
      <c r="H54" s="92" t="s">
        <v>193</v>
      </c>
      <c r="I54" s="92" t="s">
        <v>194</v>
      </c>
      <c r="J54">
        <v>0</v>
      </c>
      <c r="K54" s="92" t="s">
        <v>195</v>
      </c>
      <c r="L54" t="b">
        <v>0</v>
      </c>
      <c r="M54" t="b">
        <v>0</v>
      </c>
      <c r="N54" t="b">
        <v>0</v>
      </c>
    </row>
    <row r="55" spans="1:14">
      <c r="A55" s="92" t="s">
        <v>190</v>
      </c>
      <c r="B55" t="s">
        <v>248</v>
      </c>
      <c r="C55" t="s">
        <v>192</v>
      </c>
      <c r="D55">
        <v>58411.4375</v>
      </c>
      <c r="E55" s="93">
        <v>43775.775601851848</v>
      </c>
      <c r="F55" t="b">
        <v>1</v>
      </c>
      <c r="G55" s="92" t="s">
        <v>35</v>
      </c>
      <c r="H55" s="92" t="s">
        <v>193</v>
      </c>
      <c r="I55" s="92" t="s">
        <v>194</v>
      </c>
      <c r="J55">
        <v>0</v>
      </c>
      <c r="K55" s="92" t="s">
        <v>195</v>
      </c>
      <c r="L55" t="b">
        <v>0</v>
      </c>
      <c r="M55" t="b">
        <v>0</v>
      </c>
      <c r="N55" t="b">
        <v>0</v>
      </c>
    </row>
    <row r="56" spans="1:14">
      <c r="A56" s="92" t="s">
        <v>190</v>
      </c>
      <c r="B56" t="s">
        <v>249</v>
      </c>
      <c r="C56" t="s">
        <v>192</v>
      </c>
      <c r="D56">
        <v>4.92</v>
      </c>
      <c r="E56" s="93">
        <v>43775.775601851848</v>
      </c>
      <c r="F56" t="b">
        <v>1</v>
      </c>
      <c r="G56" s="92" t="s">
        <v>9</v>
      </c>
      <c r="H56" s="92" t="s">
        <v>193</v>
      </c>
      <c r="I56" s="92" t="s">
        <v>194</v>
      </c>
      <c r="J56">
        <v>0</v>
      </c>
      <c r="K56" s="92" t="s">
        <v>195</v>
      </c>
      <c r="L56" t="b">
        <v>0</v>
      </c>
      <c r="M56" t="b">
        <v>0</v>
      </c>
      <c r="N56" t="b">
        <v>0</v>
      </c>
    </row>
    <row r="57" spans="1:14">
      <c r="A57" s="92" t="s">
        <v>190</v>
      </c>
      <c r="B57" t="s">
        <v>250</v>
      </c>
      <c r="C57" t="s">
        <v>192</v>
      </c>
      <c r="E57" s="93">
        <v>43775.775601851848</v>
      </c>
      <c r="F57" t="b">
        <v>1</v>
      </c>
      <c r="G57" s="92" t="s">
        <v>157</v>
      </c>
      <c r="H57" s="92" t="s">
        <v>193</v>
      </c>
      <c r="I57" s="92" t="s">
        <v>194</v>
      </c>
      <c r="J57">
        <v>0</v>
      </c>
      <c r="K57" s="92" t="s">
        <v>195</v>
      </c>
      <c r="L57" t="b">
        <v>0</v>
      </c>
      <c r="M57" t="b">
        <v>0</v>
      </c>
      <c r="N57" t="b">
        <v>0</v>
      </c>
    </row>
    <row r="58" spans="1:14">
      <c r="A58" s="92" t="s">
        <v>190</v>
      </c>
      <c r="B58" t="s">
        <v>251</v>
      </c>
      <c r="C58" t="s">
        <v>192</v>
      </c>
      <c r="D58">
        <v>5.52</v>
      </c>
      <c r="E58" s="93">
        <v>43775.775601851848</v>
      </c>
      <c r="F58" t="b">
        <v>1</v>
      </c>
      <c r="G58" s="92" t="s">
        <v>10</v>
      </c>
      <c r="H58" s="92" t="s">
        <v>193</v>
      </c>
      <c r="I58" s="92" t="s">
        <v>194</v>
      </c>
      <c r="J58">
        <v>0</v>
      </c>
      <c r="K58" s="92" t="s">
        <v>195</v>
      </c>
      <c r="L58" t="b">
        <v>0</v>
      </c>
      <c r="M58" t="b">
        <v>0</v>
      </c>
      <c r="N58" t="b">
        <v>0</v>
      </c>
    </row>
    <row r="59" spans="1:14">
      <c r="A59" s="92" t="s">
        <v>190</v>
      </c>
      <c r="B59" t="s">
        <v>252</v>
      </c>
      <c r="C59" t="s">
        <v>192</v>
      </c>
      <c r="E59" s="93">
        <v>43775.775601851848</v>
      </c>
      <c r="F59" t="b">
        <v>1</v>
      </c>
      <c r="G59" s="92" t="s">
        <v>158</v>
      </c>
      <c r="H59" s="92" t="s">
        <v>193</v>
      </c>
      <c r="I59" s="92" t="s">
        <v>194</v>
      </c>
      <c r="J59">
        <v>0</v>
      </c>
      <c r="K59" s="92" t="s">
        <v>195</v>
      </c>
      <c r="L59" t="b">
        <v>0</v>
      </c>
      <c r="M59" t="b">
        <v>0</v>
      </c>
      <c r="N59" t="b">
        <v>0</v>
      </c>
    </row>
    <row r="60" spans="1:14">
      <c r="A60" s="92" t="s">
        <v>190</v>
      </c>
      <c r="B60" t="s">
        <v>253</v>
      </c>
      <c r="C60" t="s">
        <v>192</v>
      </c>
      <c r="D60">
        <v>6.24</v>
      </c>
      <c r="E60" s="93">
        <v>43775.775601851848</v>
      </c>
      <c r="F60" t="b">
        <v>1</v>
      </c>
      <c r="G60" s="92" t="s">
        <v>11</v>
      </c>
      <c r="H60" s="92" t="s">
        <v>193</v>
      </c>
      <c r="I60" s="92" t="s">
        <v>194</v>
      </c>
      <c r="J60">
        <v>0</v>
      </c>
      <c r="K60" s="92" t="s">
        <v>195</v>
      </c>
      <c r="L60" t="b">
        <v>0</v>
      </c>
      <c r="M60" t="b">
        <v>0</v>
      </c>
      <c r="N60" t="b">
        <v>0</v>
      </c>
    </row>
    <row r="61" spans="1:14">
      <c r="A61" s="92" t="s">
        <v>190</v>
      </c>
      <c r="B61" t="s">
        <v>254</v>
      </c>
      <c r="C61" t="s">
        <v>192</v>
      </c>
      <c r="E61" s="93">
        <v>43775.775601851848</v>
      </c>
      <c r="F61" t="b">
        <v>1</v>
      </c>
      <c r="G61" s="92" t="s">
        <v>156</v>
      </c>
      <c r="H61" s="92" t="s">
        <v>193</v>
      </c>
      <c r="I61" s="92" t="s">
        <v>194</v>
      </c>
      <c r="J61">
        <v>0</v>
      </c>
      <c r="K61" s="92" t="s">
        <v>195</v>
      </c>
      <c r="L61" t="b">
        <v>0</v>
      </c>
      <c r="M61" t="b">
        <v>0</v>
      </c>
      <c r="N61" t="b">
        <v>0</v>
      </c>
    </row>
    <row r="62" spans="1:14">
      <c r="A62" s="92" t="s">
        <v>190</v>
      </c>
      <c r="B62" t="s">
        <v>255</v>
      </c>
      <c r="C62" t="s">
        <v>192</v>
      </c>
      <c r="D62">
        <v>6.36</v>
      </c>
      <c r="E62" s="93">
        <v>43775.775601851848</v>
      </c>
      <c r="F62" t="b">
        <v>1</v>
      </c>
      <c r="G62" s="92" t="s">
        <v>12</v>
      </c>
      <c r="H62" s="92" t="s">
        <v>193</v>
      </c>
      <c r="I62" s="92" t="s">
        <v>194</v>
      </c>
      <c r="J62">
        <v>0</v>
      </c>
      <c r="K62" s="92" t="s">
        <v>195</v>
      </c>
      <c r="L62" t="b">
        <v>0</v>
      </c>
      <c r="M62" t="b">
        <v>0</v>
      </c>
      <c r="N62" t="b">
        <v>0</v>
      </c>
    </row>
    <row r="63" spans="1:14">
      <c r="A63" s="92" t="s">
        <v>190</v>
      </c>
      <c r="B63" t="s">
        <v>256</v>
      </c>
      <c r="C63" t="s">
        <v>192</v>
      </c>
      <c r="E63" s="93">
        <v>43775.775601851848</v>
      </c>
      <c r="F63" t="b">
        <v>1</v>
      </c>
      <c r="G63" s="92" t="s">
        <v>159</v>
      </c>
      <c r="H63" s="92" t="s">
        <v>193</v>
      </c>
      <c r="I63" s="92" t="s">
        <v>194</v>
      </c>
      <c r="J63">
        <v>0</v>
      </c>
      <c r="K63" s="92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tabSelected="1" workbookViewId="0">
      <pane xSplit="1" ySplit="7" topLeftCell="B166" activePane="bottomRight" state="frozen"/>
      <selection pane="topRight" activeCell="B1" sqref="B1"/>
      <selection pane="bottomLeft" activeCell="A8" sqref="A8"/>
      <selection pane="bottomRight" activeCell="B175" sqref="B175"/>
    </sheetView>
  </sheetViews>
  <sheetFormatPr baseColWidth="10" defaultColWidth="11.453125" defaultRowHeight="14.5"/>
  <cols>
    <col min="1" max="1" width="11.453125" style="1"/>
    <col min="2" max="6" width="13" style="2" customWidth="1"/>
    <col min="7" max="9" width="11.81640625" style="2" bestFit="1" customWidth="1"/>
    <col min="10" max="12" width="11.81640625" style="2" customWidth="1"/>
    <col min="13" max="13" width="11.81640625" style="2" bestFit="1" customWidth="1"/>
    <col min="14" max="15" width="11.81640625" style="2" customWidth="1"/>
    <col min="16" max="16" width="11.81640625" style="2" bestFit="1" customWidth="1"/>
    <col min="17" max="18" width="11.54296875" style="2" bestFit="1" customWidth="1"/>
    <col min="19" max="20" width="11.54296875" style="2" customWidth="1"/>
    <col min="21" max="21" width="11.54296875" style="2" bestFit="1" customWidth="1"/>
    <col min="22" max="23" width="11.54296875" style="2" customWidth="1"/>
    <col min="24" max="27" width="11.54296875" style="2" bestFit="1" customWidth="1"/>
    <col min="28" max="29" width="11.54296875" style="2" customWidth="1"/>
    <col min="30" max="30" width="11.54296875" style="2" bestFit="1" customWidth="1"/>
    <col min="31" max="32" width="14.1796875" style="2" customWidth="1"/>
    <col min="33" max="34" width="11.81640625" style="2" bestFit="1" customWidth="1"/>
    <col min="35" max="39" width="11.54296875" style="2" bestFit="1" customWidth="1"/>
    <col min="40" max="40" width="11.81640625" style="2" bestFit="1" customWidth="1"/>
    <col min="41" max="41" width="11.54296875" style="2" bestFit="1" customWidth="1"/>
    <col min="42" max="42" width="11.81640625" style="2" bestFit="1" customWidth="1"/>
    <col min="43" max="45" width="11.54296875" style="2" bestFit="1" customWidth="1"/>
    <col min="46" max="46" width="11.81640625" style="2" bestFit="1" customWidth="1"/>
    <col min="47" max="47" width="11.54296875" style="2" bestFit="1" customWidth="1"/>
    <col min="48" max="49" width="12.453125" style="2" bestFit="1" customWidth="1"/>
    <col min="50" max="55" width="11.54296875" style="2" bestFit="1" customWidth="1"/>
    <col min="56" max="56" width="11.54296875" style="2" customWidth="1"/>
    <col min="57" max="64" width="15.81640625" style="2" customWidth="1"/>
    <col min="65" max="16384" width="11.453125" style="2"/>
  </cols>
  <sheetData>
    <row r="1" spans="1:64" ht="33" customHeight="1">
      <c r="B1" s="99" t="s">
        <v>130</v>
      </c>
      <c r="C1" s="99"/>
      <c r="D1" s="99"/>
      <c r="E1" s="99"/>
      <c r="F1" s="99"/>
      <c r="G1" s="100" t="s">
        <v>131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01"/>
      <c r="AF1" s="102"/>
      <c r="AG1" s="95" t="s">
        <v>132</v>
      </c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48"/>
      <c r="BE1" s="99" t="s">
        <v>147</v>
      </c>
      <c r="BF1" s="99"/>
      <c r="BG1" s="99"/>
      <c r="BH1" s="99"/>
      <c r="BI1" s="99"/>
      <c r="BJ1" s="99"/>
      <c r="BK1" s="99"/>
      <c r="BL1" s="99"/>
    </row>
    <row r="2" spans="1:64" s="4" customFormat="1" ht="18.75" customHeight="1">
      <c r="A2" s="3"/>
      <c r="B2" s="96" t="s">
        <v>44</v>
      </c>
      <c r="C2" s="96"/>
      <c r="D2" s="96"/>
      <c r="E2" s="96"/>
      <c r="F2" s="96"/>
      <c r="G2" s="103" t="s">
        <v>92</v>
      </c>
      <c r="H2" s="104"/>
      <c r="I2" s="96"/>
      <c r="J2" s="96"/>
      <c r="K2" s="96"/>
      <c r="L2" s="96"/>
      <c r="M2" s="96"/>
      <c r="N2" s="96"/>
      <c r="O2" s="96"/>
      <c r="P2" s="96"/>
      <c r="Q2" s="98" t="s">
        <v>138</v>
      </c>
      <c r="R2" s="96"/>
      <c r="S2" s="96"/>
      <c r="T2" s="96"/>
      <c r="U2" s="96"/>
      <c r="V2" s="96"/>
      <c r="W2" s="96"/>
      <c r="X2" s="97"/>
      <c r="Y2" s="103" t="s">
        <v>137</v>
      </c>
      <c r="Z2" s="104"/>
      <c r="AA2" s="96"/>
      <c r="AB2" s="96"/>
      <c r="AC2" s="96"/>
      <c r="AD2" s="96"/>
      <c r="AE2" s="98" t="s">
        <v>95</v>
      </c>
      <c r="AF2" s="97"/>
      <c r="AG2" s="96" t="s">
        <v>37</v>
      </c>
      <c r="AH2" s="96"/>
      <c r="AI2" s="96"/>
      <c r="AJ2" s="96"/>
      <c r="AK2" s="97"/>
      <c r="AL2" s="98" t="s">
        <v>38</v>
      </c>
      <c r="AM2" s="96"/>
      <c r="AN2" s="96"/>
      <c r="AO2" s="96"/>
      <c r="AP2" s="96"/>
      <c r="AQ2" s="96"/>
      <c r="AR2" s="97"/>
      <c r="AS2" s="98" t="s">
        <v>41</v>
      </c>
      <c r="AT2" s="96"/>
      <c r="AU2" s="96"/>
      <c r="AV2" s="96"/>
      <c r="AW2" s="96"/>
      <c r="AX2" s="96"/>
      <c r="AY2" s="96"/>
      <c r="AZ2" s="96"/>
      <c r="BA2" s="96"/>
      <c r="BB2" s="96"/>
      <c r="BC2" s="97"/>
      <c r="BD2" s="49"/>
      <c r="BE2" s="105" t="s">
        <v>69</v>
      </c>
      <c r="BF2" s="106"/>
      <c r="BG2" s="105" t="s">
        <v>70</v>
      </c>
      <c r="BH2" s="106"/>
      <c r="BI2" s="105" t="s">
        <v>71</v>
      </c>
      <c r="BJ2" s="106"/>
      <c r="BK2" s="105" t="s">
        <v>72</v>
      </c>
      <c r="BL2" s="106"/>
    </row>
    <row r="3" spans="1:64" s="4" customFormat="1" ht="52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115" t="s">
        <v>133</v>
      </c>
      <c r="H3" s="116"/>
      <c r="I3" s="115" t="s">
        <v>139</v>
      </c>
      <c r="J3" s="119"/>
      <c r="K3" s="119" t="s">
        <v>140</v>
      </c>
      <c r="L3" s="119"/>
      <c r="M3" s="119" t="s">
        <v>141</v>
      </c>
      <c r="N3" s="119"/>
      <c r="O3" s="119" t="s">
        <v>142</v>
      </c>
      <c r="P3" s="116"/>
      <c r="Q3" s="117" t="s">
        <v>99</v>
      </c>
      <c r="R3" s="118"/>
      <c r="S3" s="115" t="s">
        <v>143</v>
      </c>
      <c r="T3" s="119"/>
      <c r="U3" s="119" t="s">
        <v>141</v>
      </c>
      <c r="V3" s="119"/>
      <c r="W3" s="119" t="s">
        <v>142</v>
      </c>
      <c r="X3" s="116"/>
      <c r="Y3" s="115" t="s">
        <v>136</v>
      </c>
      <c r="Z3" s="116"/>
      <c r="AA3" s="115" t="s">
        <v>144</v>
      </c>
      <c r="AB3" s="119"/>
      <c r="AC3" s="119" t="s">
        <v>145</v>
      </c>
      <c r="AD3" s="116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1" t="s">
        <v>69</v>
      </c>
      <c r="BF3" s="82"/>
      <c r="BG3" s="81" t="s">
        <v>70</v>
      </c>
      <c r="BH3" s="82"/>
      <c r="BI3" s="83" t="s">
        <v>71</v>
      </c>
      <c r="BJ3" s="84"/>
      <c r="BK3" s="81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07" t="s">
        <v>115</v>
      </c>
      <c r="C5" s="108"/>
      <c r="D5" s="108"/>
      <c r="E5" s="108"/>
      <c r="F5" s="109"/>
      <c r="G5" s="107" t="s">
        <v>146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107" t="s">
        <v>115</v>
      </c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9"/>
      <c r="BE5" s="107" t="s">
        <v>116</v>
      </c>
      <c r="BF5" s="108"/>
      <c r="BG5" s="108"/>
      <c r="BH5" s="108"/>
      <c r="BI5" s="108"/>
      <c r="BJ5" s="108"/>
      <c r="BK5" s="108"/>
      <c r="BL5" s="109"/>
    </row>
    <row r="6" spans="1:64" s="4" customFormat="1" ht="15" customHeight="1">
      <c r="A6" s="3"/>
      <c r="B6" s="110" t="s">
        <v>103</v>
      </c>
      <c r="C6" s="111"/>
      <c r="D6" s="111"/>
      <c r="E6" s="111"/>
      <c r="F6" s="112"/>
      <c r="G6" s="113" t="s">
        <v>101</v>
      </c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  <c r="AG6" s="110" t="s">
        <v>101</v>
      </c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2"/>
      <c r="BE6" s="110" t="s">
        <v>101</v>
      </c>
      <c r="BF6" s="111"/>
      <c r="BG6" s="111"/>
      <c r="BH6" s="111"/>
      <c r="BI6" s="111"/>
      <c r="BJ6" s="111"/>
      <c r="BK6" s="111"/>
      <c r="BL6" s="112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257</v>
      </c>
      <c r="I8" s="12" t="s">
        <v>257</v>
      </c>
      <c r="J8" s="12" t="s">
        <v>257</v>
      </c>
      <c r="K8" s="12" t="s">
        <v>257</v>
      </c>
      <c r="L8" s="12" t="s">
        <v>257</v>
      </c>
      <c r="M8" s="52" t="s">
        <v>257</v>
      </c>
      <c r="N8" s="52" t="s">
        <v>257</v>
      </c>
      <c r="O8" s="52" t="s">
        <v>257</v>
      </c>
      <c r="P8" s="52" t="s">
        <v>257</v>
      </c>
      <c r="Q8" s="15">
        <v>10.2731725726366</v>
      </c>
      <c r="R8" s="9" t="s">
        <v>257</v>
      </c>
      <c r="S8" s="12" t="s">
        <v>257</v>
      </c>
      <c r="T8" s="12" t="s">
        <v>257</v>
      </c>
      <c r="U8" s="52" t="s">
        <v>257</v>
      </c>
      <c r="V8" s="52" t="s">
        <v>257</v>
      </c>
      <c r="W8" s="52" t="s">
        <v>257</v>
      </c>
      <c r="X8" s="52" t="s">
        <v>257</v>
      </c>
      <c r="Y8" s="15">
        <v>5.28923438819597</v>
      </c>
      <c r="Z8" s="9" t="s">
        <v>257</v>
      </c>
      <c r="AA8" s="52" t="s">
        <v>257</v>
      </c>
      <c r="AB8" s="52" t="s">
        <v>257</v>
      </c>
      <c r="AC8" s="52" t="s">
        <v>257</v>
      </c>
      <c r="AD8" s="52" t="s">
        <v>257</v>
      </c>
      <c r="AE8" s="15">
        <v>5.31</v>
      </c>
      <c r="AF8" s="9" t="s">
        <v>257</v>
      </c>
      <c r="AG8" s="52">
        <v>2757.7020000000002</v>
      </c>
      <c r="AH8" s="52">
        <v>1694</v>
      </c>
      <c r="AI8" s="52">
        <v>4523.3099999999995</v>
      </c>
      <c r="AJ8" s="52">
        <v>1360.3000000000002</v>
      </c>
      <c r="AK8" s="53">
        <v>7577.61</v>
      </c>
      <c r="AL8" s="52">
        <v>23131.487499999999</v>
      </c>
      <c r="AM8" s="52">
        <v>2244.9699999999998</v>
      </c>
      <c r="AN8" s="52">
        <v>3330.57</v>
      </c>
      <c r="AO8" s="52">
        <v>110.16</v>
      </c>
      <c r="AP8" s="52">
        <v>3111.66</v>
      </c>
      <c r="AQ8" s="52">
        <v>8.4700000000000006</v>
      </c>
      <c r="AR8" s="53">
        <v>33274.667500000003</v>
      </c>
      <c r="AS8" s="52">
        <v>3263.92</v>
      </c>
      <c r="AT8" s="52">
        <v>6603.07</v>
      </c>
      <c r="AU8" s="52">
        <v>1040.99</v>
      </c>
      <c r="AV8" s="52">
        <v>4253.96</v>
      </c>
      <c r="AW8" s="52">
        <v>352.74</v>
      </c>
      <c r="AX8" s="52">
        <v>8243.9500000000007</v>
      </c>
      <c r="AY8" s="52">
        <v>3443.76</v>
      </c>
      <c r="AZ8" s="52">
        <v>408.65</v>
      </c>
      <c r="BA8" s="52">
        <v>2312.86</v>
      </c>
      <c r="BB8" s="52">
        <v>161.41</v>
      </c>
      <c r="BC8" s="53">
        <v>58411.4375</v>
      </c>
      <c r="BD8" s="6"/>
      <c r="BE8" s="15">
        <v>4.92</v>
      </c>
      <c r="BF8" s="12" t="s">
        <v>257</v>
      </c>
      <c r="BG8" s="15">
        <v>5.52</v>
      </c>
      <c r="BH8" s="12" t="s">
        <v>257</v>
      </c>
      <c r="BI8" s="15">
        <v>6.24</v>
      </c>
      <c r="BJ8" s="12" t="s">
        <v>257</v>
      </c>
      <c r="BK8" s="15">
        <v>6.36</v>
      </c>
      <c r="BL8" s="9" t="s">
        <v>257</v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4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4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4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4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4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4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4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4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4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4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4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</row>
    <row r="108" spans="1:64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</row>
    <row r="109" spans="1:64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</row>
    <row r="110" spans="1:64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</row>
    <row r="111" spans="1:64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</row>
    <row r="112" spans="1:64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</row>
    <row r="113" spans="1:64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</row>
    <row r="114" spans="1:64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</row>
    <row r="115" spans="1:64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</row>
    <row r="116" spans="1:64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</row>
    <row r="117" spans="1:64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</row>
    <row r="118" spans="1:64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</row>
    <row r="119" spans="1:64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</row>
    <row r="120" spans="1:64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</row>
    <row r="121" spans="1:64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</row>
    <row r="122" spans="1:64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</row>
    <row r="123" spans="1:64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</row>
    <row r="124" spans="1:64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</row>
    <row r="125" spans="1:64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8">
        <v>5.76</v>
      </c>
      <c r="V125" s="88">
        <v>1992.6</v>
      </c>
      <c r="W125" s="88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</row>
    <row r="126" spans="1:64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8">
        <v>5.61</v>
      </c>
      <c r="V126" s="88">
        <v>1936.25</v>
      </c>
      <c r="W126" s="88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</row>
    <row r="127" spans="1:64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8">
        <v>5.91</v>
      </c>
      <c r="V127" s="88">
        <v>2590.86</v>
      </c>
      <c r="W127" s="88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</row>
    <row r="128" spans="1:64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8">
        <v>6.13</v>
      </c>
      <c r="V128" s="88">
        <v>1878.88</v>
      </c>
      <c r="W128" s="88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</row>
    <row r="129" spans="1:64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8">
        <v>6.36</v>
      </c>
      <c r="V129" s="88">
        <v>1285.6500000000001</v>
      </c>
      <c r="W129" s="88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</row>
    <row r="130" spans="1:64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8">
        <v>6.1</v>
      </c>
      <c r="V130" s="88">
        <v>1742.07</v>
      </c>
      <c r="W130" s="88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</row>
    <row r="131" spans="1:64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8">
        <v>5.92</v>
      </c>
      <c r="V131" s="88">
        <v>1971.86</v>
      </c>
      <c r="W131" s="88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</row>
    <row r="132" spans="1:64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8">
        <v>5.77</v>
      </c>
      <c r="V132" s="88">
        <v>2049.0300000000002</v>
      </c>
      <c r="W132" s="88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</row>
    <row r="133" spans="1:64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8">
        <v>5.78</v>
      </c>
      <c r="V133" s="88">
        <v>2020.83</v>
      </c>
      <c r="W133" s="88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</row>
    <row r="134" spans="1:64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8">
        <v>5.68</v>
      </c>
      <c r="V134" s="88">
        <v>1973.32</v>
      </c>
      <c r="W134" s="88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</row>
    <row r="135" spans="1:64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8">
        <v>5.79</v>
      </c>
      <c r="V135" s="88">
        <v>1724.27</v>
      </c>
      <c r="W135" s="88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</row>
    <row r="136" spans="1:64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8">
        <v>5.86</v>
      </c>
      <c r="V136" s="88">
        <v>1638.01</v>
      </c>
      <c r="W136" s="88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</row>
    <row r="137" spans="1:64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8">
        <v>5.62</v>
      </c>
      <c r="V137" s="88">
        <v>1831.96</v>
      </c>
      <c r="W137" s="88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</row>
    <row r="138" spans="1:64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8">
        <v>5.61</v>
      </c>
      <c r="V138" s="88">
        <v>2044.92</v>
      </c>
      <c r="W138" s="88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</row>
    <row r="139" spans="1:64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8">
        <v>5.53</v>
      </c>
      <c r="V139" s="88">
        <v>2614.7399999999998</v>
      </c>
      <c r="W139" s="88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</row>
    <row r="140" spans="1:64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8">
        <v>5.51</v>
      </c>
      <c r="V140" s="88">
        <v>1931.07</v>
      </c>
      <c r="W140" s="88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</row>
    <row r="141" spans="1:64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8">
        <v>5.58</v>
      </c>
      <c r="V141" s="88">
        <v>1122.56</v>
      </c>
      <c r="W141" s="88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</row>
    <row r="142" spans="1:64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8">
        <v>5.32</v>
      </c>
      <c r="V142" s="88">
        <v>1833.2</v>
      </c>
      <c r="W142" s="88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</row>
    <row r="143" spans="1:64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8">
        <v>4.7699999999999996</v>
      </c>
      <c r="V143" s="88">
        <v>1752.82</v>
      </c>
      <c r="W143" s="88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</row>
    <row r="144" spans="1:64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8">
        <v>4.88</v>
      </c>
      <c r="V144" s="88">
        <v>1946.77</v>
      </c>
      <c r="W144" s="88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8">
        <v>4.8</v>
      </c>
      <c r="V145" s="88">
        <v>1603.54</v>
      </c>
      <c r="W145" s="88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N145" s="6"/>
      <c r="BO145" s="80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8">
        <v>4.8099999999999996</v>
      </c>
      <c r="V146" s="88">
        <v>1813.45</v>
      </c>
      <c r="W146" s="88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N146" s="6"/>
      <c r="BO146" s="80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8">
        <v>4.54</v>
      </c>
      <c r="V147" s="88">
        <v>2089.79</v>
      </c>
      <c r="W147" s="88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N147" s="6"/>
      <c r="BO147" s="80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8">
        <v>4.5599999999999996</v>
      </c>
      <c r="V148" s="88">
        <v>1693.27</v>
      </c>
      <c r="W148" s="88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N148" s="6"/>
      <c r="BO148" s="80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8">
        <v>4.5999999999999996</v>
      </c>
      <c r="V149" s="88">
        <v>1850.65</v>
      </c>
      <c r="W149" s="88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N149" s="6"/>
      <c r="BO149" s="80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8">
        <v>4.54</v>
      </c>
      <c r="V150" s="88">
        <v>2300.52</v>
      </c>
      <c r="W150" s="88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80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8">
        <v>4.6100000000000003</v>
      </c>
      <c r="V151" s="88">
        <v>2201.4299999999998</v>
      </c>
      <c r="W151" s="88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80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8">
        <v>4.54</v>
      </c>
      <c r="V152" s="88">
        <v>2461.4699999999998</v>
      </c>
      <c r="W152" s="88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N152" s="6"/>
      <c r="BO152" s="85"/>
      <c r="BP152" s="85"/>
      <c r="BQ152" s="85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8">
        <v>4.6399999999999997</v>
      </c>
      <c r="V153" s="88">
        <v>1357.55</v>
      </c>
      <c r="W153" s="88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N153" s="6"/>
      <c r="BO153" s="85"/>
      <c r="BP153" s="85"/>
      <c r="BQ153" s="85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8">
        <v>4.25</v>
      </c>
      <c r="V154" s="88">
        <v>2577.3000000000002</v>
      </c>
      <c r="W154" s="88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18507.248710799122</v>
      </c>
      <c r="AZ154" s="52">
        <v>1245.4258505</v>
      </c>
      <c r="BA154" s="52">
        <v>6658.5339861162756</v>
      </c>
      <c r="BB154" s="52">
        <v>480.84428548933204</v>
      </c>
      <c r="BC154" s="53">
        <v>209556.48918771654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N154" s="6"/>
      <c r="BO154" s="85"/>
      <c r="BP154" s="85"/>
      <c r="BQ154" s="85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8">
        <v>4.43</v>
      </c>
      <c r="V155" s="88">
        <v>2309.7199999999998</v>
      </c>
      <c r="W155" s="88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18598.415989597466</v>
      </c>
      <c r="AZ155" s="52">
        <v>1252.9505245</v>
      </c>
      <c r="BA155" s="52">
        <v>6425.988177188834</v>
      </c>
      <c r="BB155" s="52">
        <v>483.56162865272614</v>
      </c>
      <c r="BC155" s="53">
        <v>214178.31804256566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N155" s="6"/>
      <c r="BO155" s="85"/>
      <c r="BP155" s="85"/>
      <c r="BQ155" s="85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8">
        <v>4.62</v>
      </c>
      <c r="V156" s="88">
        <v>2417.77</v>
      </c>
      <c r="W156" s="88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90316.214837691296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130470.56653764199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18830.693933281626</v>
      </c>
      <c r="AZ156" s="52">
        <v>1258.0224975000001</v>
      </c>
      <c r="BA156" s="52">
        <v>6329.5502977017595</v>
      </c>
      <c r="BB156" s="52">
        <v>486.53534226721524</v>
      </c>
      <c r="BC156" s="53">
        <v>215569.11788491122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N156" s="6"/>
      <c r="BO156" s="85"/>
      <c r="BP156" s="85"/>
      <c r="BQ156" s="85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8">
        <v>4.71</v>
      </c>
      <c r="V157" s="88">
        <v>2159.41</v>
      </c>
      <c r="W157" s="88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19144.653072861154</v>
      </c>
      <c r="AZ157" s="52">
        <v>1256.2229830000001</v>
      </c>
      <c r="BA157" s="52">
        <v>6482.3616844341686</v>
      </c>
      <c r="BB157" s="52">
        <v>487.56013909929919</v>
      </c>
      <c r="BC157" s="53">
        <v>218349.50928668134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N157" s="6"/>
      <c r="BO157" s="85"/>
      <c r="BP157" s="85"/>
      <c r="BQ157" s="85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8">
        <v>4.33</v>
      </c>
      <c r="V158" s="88">
        <v>2135.8000000000002</v>
      </c>
      <c r="W158" s="88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19453.179930383678</v>
      </c>
      <c r="AZ158" s="52">
        <v>1262.6548440000001</v>
      </c>
      <c r="BA158" s="52">
        <v>6813.0702930893149</v>
      </c>
      <c r="BB158" s="52">
        <v>486.2215583061859</v>
      </c>
      <c r="BC158" s="53">
        <v>220546.22914660224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N158" s="6"/>
      <c r="BO158" s="85"/>
      <c r="BP158" s="85"/>
      <c r="BQ158" s="85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8">
        <v>4.57</v>
      </c>
      <c r="V159" s="88">
        <v>1927.91</v>
      </c>
      <c r="W159" s="88">
        <v>7.19</v>
      </c>
      <c r="X159" s="55">
        <v>2559.98</v>
      </c>
      <c r="Y159" s="15">
        <v>3.45</v>
      </c>
      <c r="Z159" s="9">
        <v>923.38000000000011</v>
      </c>
      <c r="AA159" s="86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19835.201612534598</v>
      </c>
      <c r="AZ159" s="52">
        <v>1281.0553570000002</v>
      </c>
      <c r="BA159" s="52">
        <v>7293.548711477265</v>
      </c>
      <c r="BB159" s="52">
        <v>488.49311106182978</v>
      </c>
      <c r="BC159" s="53">
        <v>221997.79126920609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N159" s="6"/>
      <c r="BO159" s="85"/>
      <c r="BP159" s="85"/>
      <c r="BQ159" s="85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8">
        <v>4.4400000000000004</v>
      </c>
      <c r="V160" s="88">
        <v>1851.98</v>
      </c>
      <c r="W160" s="88">
        <v>6.65</v>
      </c>
      <c r="X160" s="55">
        <v>2449.85</v>
      </c>
      <c r="Y160" s="66">
        <v>3.57</v>
      </c>
      <c r="Z160" s="9">
        <v>803.73</v>
      </c>
      <c r="AA160" s="86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7415.6473961933134</v>
      </c>
      <c r="BB160" s="52">
        <v>491.24396812499947</v>
      </c>
      <c r="BC160" s="53">
        <v>225099.14216242146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5"/>
      <c r="BP160" s="85"/>
      <c r="BQ160" s="85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8">
        <v>4.6900000000000004</v>
      </c>
      <c r="V161" s="88">
        <v>2197.6</v>
      </c>
      <c r="W161" s="88">
        <v>6.55</v>
      </c>
      <c r="X161" s="55">
        <v>3071.36</v>
      </c>
      <c r="Y161" s="66">
        <v>3.72</v>
      </c>
      <c r="Z161" s="9">
        <v>886.55</v>
      </c>
      <c r="AA161" s="86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6660.6579547349902</v>
      </c>
      <c r="AK161" s="53">
        <v>33692.148031572702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132870.75077396812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19850.601031852497</v>
      </c>
      <c r="AZ161" s="52">
        <v>1261.602245</v>
      </c>
      <c r="BA161" s="52">
        <v>7566.7908905133208</v>
      </c>
      <c r="BB161" s="52">
        <v>490.24313137305114</v>
      </c>
      <c r="BC161" s="53">
        <v>225010.76415734863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N161" s="6"/>
      <c r="BO161" s="85"/>
      <c r="BP161" s="85"/>
      <c r="BQ161" s="85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8">
        <v>4.74</v>
      </c>
      <c r="V162" s="88">
        <v>2403.0700000000002</v>
      </c>
      <c r="W162" s="88">
        <v>6.74</v>
      </c>
      <c r="X162" s="55">
        <v>2741.68</v>
      </c>
      <c r="Y162" s="66">
        <v>4</v>
      </c>
      <c r="Z162" s="9">
        <v>723.48</v>
      </c>
      <c r="AA162" s="86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</v>
      </c>
      <c r="AZ162" s="52">
        <v>1245.4338275</v>
      </c>
      <c r="BA162" s="52">
        <v>8085.6534713204428</v>
      </c>
      <c r="BB162" s="52">
        <v>493.79568407536414</v>
      </c>
      <c r="BC162" s="53">
        <v>228395.04979920271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N162" s="6"/>
      <c r="BO162" s="85"/>
      <c r="BP162" s="85"/>
      <c r="BQ162" s="85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8">
        <v>4.9000000000000004</v>
      </c>
      <c r="V163" s="88">
        <v>2132.19</v>
      </c>
      <c r="W163" s="88">
        <v>6.74</v>
      </c>
      <c r="X163" s="55">
        <v>2659.57</v>
      </c>
      <c r="Y163" s="66">
        <v>3.92</v>
      </c>
      <c r="Z163" s="9">
        <v>1241.68</v>
      </c>
      <c r="AA163" s="86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7460.9081944866175</v>
      </c>
      <c r="BB163" s="52">
        <v>498.60181926351459</v>
      </c>
      <c r="BC163" s="53">
        <v>231167.90541244965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5"/>
      <c r="BP163" s="85"/>
      <c r="BQ163" s="85"/>
    </row>
    <row r="164" spans="1:69">
      <c r="A164" s="19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8">
        <v>4.9000000000000004</v>
      </c>
      <c r="V164" s="88">
        <v>2220.6</v>
      </c>
      <c r="W164" s="88">
        <v>6.9</v>
      </c>
      <c r="X164" s="55">
        <v>2927.79</v>
      </c>
      <c r="Y164" s="66">
        <v>3.91</v>
      </c>
      <c r="Z164" s="9">
        <v>1154.07</v>
      </c>
      <c r="AA164" s="86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6991.4371519065735</v>
      </c>
      <c r="BB164" s="52">
        <v>498.62349761374747</v>
      </c>
      <c r="BC164" s="53">
        <v>230880.23406860084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N164" s="6"/>
      <c r="BO164" s="85"/>
      <c r="BP164" s="85"/>
      <c r="BQ164" s="85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8">
        <v>5.08</v>
      </c>
      <c r="V165" s="88">
        <v>1416.64</v>
      </c>
      <c r="W165" s="88">
        <v>7.27</v>
      </c>
      <c r="X165" s="55">
        <v>2428.75</v>
      </c>
      <c r="Y165" s="66">
        <v>4.0199999999999996</v>
      </c>
      <c r="Z165" s="9">
        <v>792.84999999999991</v>
      </c>
      <c r="AA165" s="86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7331.9821656976419</v>
      </c>
      <c r="BB165" s="52">
        <v>496.25077667103272</v>
      </c>
      <c r="BC165" s="53">
        <v>231159.15670531365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N165" s="6"/>
      <c r="BO165" s="85"/>
      <c r="BP165" s="85"/>
      <c r="BQ165" s="85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8">
        <v>4.79</v>
      </c>
      <c r="V166" s="88">
        <v>2278.9299999999998</v>
      </c>
      <c r="W166" s="88">
        <v>8.19</v>
      </c>
      <c r="X166" s="55">
        <v>2350.46</v>
      </c>
      <c r="Y166" s="66">
        <v>3.75</v>
      </c>
      <c r="Z166" s="9">
        <v>973.68000000000006</v>
      </c>
      <c r="AA166" s="86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20185.455717699246</v>
      </c>
      <c r="AZ166" s="52">
        <v>1282.2899305000001</v>
      </c>
      <c r="BA166" s="52">
        <v>7481.5729231930154</v>
      </c>
      <c r="BB166" s="52">
        <v>498.2199625277612</v>
      </c>
      <c r="BC166" s="53">
        <v>232795.38401860307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5"/>
      <c r="BP166" s="85"/>
      <c r="BQ166" s="85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8">
        <v>4.8099999999999996</v>
      </c>
      <c r="V167" s="88">
        <v>2176.0700000000002</v>
      </c>
      <c r="W167" s="88">
        <v>6.86</v>
      </c>
      <c r="X167" s="55">
        <v>3689.85</v>
      </c>
      <c r="Y167" s="66">
        <v>3.74</v>
      </c>
      <c r="Z167" s="9">
        <v>981.38</v>
      </c>
      <c r="AA167" s="86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20852.553580988355</v>
      </c>
      <c r="AZ167" s="52">
        <v>1312.9482129999999</v>
      </c>
      <c r="BA167" s="52">
        <v>7465.6671530681142</v>
      </c>
      <c r="BB167" s="52">
        <v>502.63968368751262</v>
      </c>
      <c r="BC167" s="53">
        <v>236571.51653844395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5"/>
      <c r="BP167" s="85"/>
      <c r="BQ167" s="85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8">
        <v>4.82</v>
      </c>
      <c r="V168" s="88">
        <v>2206.62</v>
      </c>
      <c r="W168" s="88">
        <v>5.78</v>
      </c>
      <c r="X168" s="55">
        <v>3958.31</v>
      </c>
      <c r="Y168" s="66">
        <v>3.77</v>
      </c>
      <c r="Z168" s="9">
        <v>1193.79</v>
      </c>
      <c r="AA168" s="86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7863.1180946399991</v>
      </c>
      <c r="BB168" s="52">
        <v>513.34402117135085</v>
      </c>
      <c r="BC168" s="53">
        <v>239423.17845658754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N168" s="6"/>
      <c r="BO168" s="85"/>
      <c r="BP168" s="85"/>
      <c r="BQ168" s="85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8">
        <v>4.5199999999999996</v>
      </c>
      <c r="V169" s="88">
        <v>2200.5500000000002</v>
      </c>
      <c r="W169" s="88">
        <v>5.64</v>
      </c>
      <c r="X169" s="55">
        <v>3650.58</v>
      </c>
      <c r="Y169" s="66">
        <v>3.47</v>
      </c>
      <c r="Z169" s="9">
        <v>949.15</v>
      </c>
      <c r="AA169" s="86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1359.3689704999999</v>
      </c>
      <c r="BA169" s="52">
        <v>7985.5513019729515</v>
      </c>
      <c r="BB169" s="52">
        <v>524.48364354961177</v>
      </c>
      <c r="BC169" s="53">
        <v>242550.473515697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N169" s="6"/>
      <c r="BO169" s="85"/>
      <c r="BP169" s="85"/>
      <c r="BQ169" s="85"/>
    </row>
    <row r="170" spans="1:69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8">
        <v>4.38</v>
      </c>
      <c r="V170" s="88">
        <v>2067.66</v>
      </c>
      <c r="W170" s="88">
        <v>5.94</v>
      </c>
      <c r="X170" s="55">
        <v>3285.78</v>
      </c>
      <c r="Y170" s="66">
        <v>3.67</v>
      </c>
      <c r="Z170" s="9">
        <v>890.2</v>
      </c>
      <c r="AA170" s="86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7605.836970454362</v>
      </c>
      <c r="AK170" s="53">
        <v>36952.870845994985</v>
      </c>
      <c r="AL170" s="52">
        <v>96256.871585377739</v>
      </c>
      <c r="AM170" s="52">
        <v>5180.307108323228</v>
      </c>
      <c r="AN170" s="52">
        <v>15719.124669433098</v>
      </c>
      <c r="AO170" s="52">
        <v>963.72299999999996</v>
      </c>
      <c r="AP170" s="52">
        <v>14509.930690723004</v>
      </c>
      <c r="AQ170" s="52">
        <v>57.045000000000002</v>
      </c>
      <c r="AR170" s="53">
        <v>140505.92151840607</v>
      </c>
      <c r="AS170" s="52">
        <v>16764.259523181772</v>
      </c>
      <c r="AT170" s="52">
        <v>7168.289821437409</v>
      </c>
      <c r="AU170" s="52">
        <v>36445.120776185278</v>
      </c>
      <c r="AV170" s="52">
        <v>315.38836300631817</v>
      </c>
      <c r="AW170" s="52">
        <v>410.42987400000004</v>
      </c>
      <c r="AX170" s="52">
        <v>26168.770848</v>
      </c>
      <c r="AY170" s="52">
        <v>23177.257269879065</v>
      </c>
      <c r="AZ170" s="52">
        <v>1416.6795354999999</v>
      </c>
      <c r="BA170" s="52">
        <v>7824.9689270698</v>
      </c>
      <c r="BB170" s="52">
        <v>547.15707644767315</v>
      </c>
      <c r="BC170" s="53">
        <v>243999.99152607846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N170" s="6"/>
      <c r="BO170" s="85"/>
      <c r="BP170" s="85"/>
      <c r="BQ170" s="85"/>
    </row>
    <row r="171" spans="1:69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8">
        <v>4.07</v>
      </c>
      <c r="V171" s="88">
        <v>2052.9299999999998</v>
      </c>
      <c r="W171" s="88">
        <v>6.32</v>
      </c>
      <c r="X171" s="55">
        <v>3165.98</v>
      </c>
      <c r="Y171" s="66">
        <v>3.54</v>
      </c>
      <c r="Z171" s="9">
        <v>867.76</v>
      </c>
      <c r="AA171" s="86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7523.3727086367126</v>
      </c>
      <c r="AK171" s="53">
        <v>37029.469044710102</v>
      </c>
      <c r="AL171" s="52">
        <v>97871.627915763907</v>
      </c>
      <c r="AM171" s="52">
        <v>5199.3747688782387</v>
      </c>
      <c r="AN171" s="52">
        <v>17899.556172900953</v>
      </c>
      <c r="AO171" s="52">
        <v>949.60599999999999</v>
      </c>
      <c r="AP171" s="52">
        <v>16547.407999025138</v>
      </c>
      <c r="AQ171" s="52">
        <v>46.825500000000005</v>
      </c>
      <c r="AR171" s="53">
        <v>142355.40040322806</v>
      </c>
      <c r="AS171" s="52">
        <v>16606.847418507048</v>
      </c>
      <c r="AT171" s="52">
        <v>6694.3733212708084</v>
      </c>
      <c r="AU171" s="52">
        <v>37001.915274218001</v>
      </c>
      <c r="AV171" s="52">
        <v>314.18676174885712</v>
      </c>
      <c r="AW171" s="52">
        <v>424.860342</v>
      </c>
      <c r="AX171" s="52">
        <v>26511.3015919315</v>
      </c>
      <c r="AY171" s="52">
        <v>24180.49620161748</v>
      </c>
      <c r="AZ171" s="52">
        <v>1468.1838805000002</v>
      </c>
      <c r="BA171" s="52">
        <v>8093.2931319416748</v>
      </c>
      <c r="BB171" s="52">
        <v>585.54072058591362</v>
      </c>
      <c r="BC171" s="53">
        <v>246878.73134249417</v>
      </c>
      <c r="BD171" s="58"/>
      <c r="BE171" s="94">
        <v>2.41</v>
      </c>
      <c r="BF171" s="12">
        <v>12420</v>
      </c>
      <c r="BG171" s="94">
        <v>2.4300000000000002</v>
      </c>
      <c r="BH171" s="12">
        <v>6627.25</v>
      </c>
      <c r="BI171" s="94">
        <v>2.42</v>
      </c>
      <c r="BJ171" s="12">
        <v>853.17</v>
      </c>
      <c r="BK171" s="15">
        <v>2.2800000000000002</v>
      </c>
      <c r="BL171" s="9">
        <v>50</v>
      </c>
      <c r="BN171" s="6"/>
      <c r="BO171" s="85"/>
      <c r="BP171" s="85"/>
      <c r="BQ171" s="85"/>
    </row>
    <row r="172" spans="1:69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8">
        <v>3.7</v>
      </c>
      <c r="V172" s="88">
        <v>2384.5700000000002</v>
      </c>
      <c r="W172" s="88">
        <v>5.51</v>
      </c>
      <c r="X172" s="55">
        <v>3095.84</v>
      </c>
      <c r="Y172" s="66">
        <v>3.48</v>
      </c>
      <c r="Z172" s="9">
        <v>798.75</v>
      </c>
      <c r="AA172" s="86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7910.8237839487056</v>
      </c>
      <c r="AK172" s="53">
        <v>38363.226717045603</v>
      </c>
      <c r="AL172" s="52">
        <v>98955.35130714011</v>
      </c>
      <c r="AM172" s="52">
        <v>5238.2964339552782</v>
      </c>
      <c r="AN172" s="52">
        <v>17922.556044649624</v>
      </c>
      <c r="AO172" s="52">
        <v>952.87699999999995</v>
      </c>
      <c r="AP172" s="52">
        <v>17041.065094768008</v>
      </c>
      <c r="AQ172" s="52">
        <v>49.751000000000005</v>
      </c>
      <c r="AR172" s="53">
        <v>144341.49140802262</v>
      </c>
      <c r="AS172" s="52">
        <v>17317.96432382883</v>
      </c>
      <c r="AT172" s="52">
        <v>5489.8409187759999</v>
      </c>
      <c r="AU172" s="52">
        <v>37236.337393521331</v>
      </c>
      <c r="AV172" s="52">
        <v>314.51492031972225</v>
      </c>
      <c r="AW172" s="52">
        <v>401.86801800000001</v>
      </c>
      <c r="AX172" s="52">
        <v>26803.7521594315</v>
      </c>
      <c r="AY172" s="52">
        <v>25122.170578743637</v>
      </c>
      <c r="AZ172" s="52">
        <v>1480.3754884250911</v>
      </c>
      <c r="BA172" s="52">
        <v>7995.4638508233129</v>
      </c>
      <c r="BB172" s="52">
        <v>528.56418466163723</v>
      </c>
      <c r="BC172" s="53">
        <v>249984.28717358378</v>
      </c>
      <c r="BD172" s="58"/>
      <c r="BE172" s="94">
        <v>2.04</v>
      </c>
      <c r="BF172" s="12">
        <v>11515.62</v>
      </c>
      <c r="BG172" s="94">
        <v>2.12</v>
      </c>
      <c r="BH172" s="12">
        <v>4596.47</v>
      </c>
      <c r="BI172" s="94">
        <v>2.2200000000000002</v>
      </c>
      <c r="BJ172" s="12">
        <v>661.04</v>
      </c>
      <c r="BK172" s="15">
        <v>2.29</v>
      </c>
      <c r="BL172" s="9">
        <v>6.52</v>
      </c>
      <c r="BN172" s="6"/>
      <c r="BO172" s="85"/>
      <c r="BP172" s="85"/>
      <c r="BQ172" s="85"/>
    </row>
    <row r="173" spans="1:69">
      <c r="A173" s="19">
        <v>43739</v>
      </c>
      <c r="B173" s="52">
        <v>97048.809596517007</v>
      </c>
      <c r="C173" s="52">
        <v>20499.291058751998</v>
      </c>
      <c r="D173" s="52">
        <v>51952.656385912</v>
      </c>
      <c r="E173" s="53">
        <v>10484.188867573001</v>
      </c>
      <c r="F173" s="52">
        <v>179984.94590875402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8">
        <v>3.77</v>
      </c>
      <c r="V173" s="88">
        <v>2064.2199999999998</v>
      </c>
      <c r="W173" s="88">
        <v>5.0999999999999996</v>
      </c>
      <c r="X173" s="55">
        <v>4522</v>
      </c>
      <c r="Y173" s="66">
        <v>3.18</v>
      </c>
      <c r="Z173" s="9">
        <v>1021.35</v>
      </c>
      <c r="AA173" s="86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12169.201102261619</v>
      </c>
      <c r="AH173" s="52">
        <v>6785.6868721798573</v>
      </c>
      <c r="AI173" s="52">
        <v>24172.362547222005</v>
      </c>
      <c r="AJ173" s="52">
        <v>7965.2592129898094</v>
      </c>
      <c r="AK173" s="53">
        <v>38923.308632391672</v>
      </c>
      <c r="AL173" s="52">
        <v>98993.852379450676</v>
      </c>
      <c r="AM173" s="52">
        <v>5292.6095327175726</v>
      </c>
      <c r="AN173" s="52">
        <v>17487.826104344585</v>
      </c>
      <c r="AO173" s="52">
        <v>958.52508333333333</v>
      </c>
      <c r="AP173" s="52">
        <v>16049.230178296179</v>
      </c>
      <c r="AQ173" s="52">
        <v>58.747166666666672</v>
      </c>
      <c r="AR173" s="53">
        <v>145548.14438727501</v>
      </c>
      <c r="AS173" s="52">
        <v>17497.201978288525</v>
      </c>
      <c r="AT173" s="52">
        <v>6071.906329429522</v>
      </c>
      <c r="AU173" s="52">
        <v>37067.766981495944</v>
      </c>
      <c r="AV173" s="52">
        <v>303.38810703259998</v>
      </c>
      <c r="AW173" s="52">
        <v>359.23804721911483</v>
      </c>
      <c r="AX173" s="52">
        <v>27225.426017819162</v>
      </c>
      <c r="AY173" s="52">
        <v>24159.974683413395</v>
      </c>
      <c r="AZ173" s="52">
        <v>1452.9989251529796</v>
      </c>
      <c r="BA173" s="52">
        <v>7871.3437432526416</v>
      </c>
      <c r="BB173" s="52">
        <v>533.62155501728319</v>
      </c>
      <c r="BC173" s="53">
        <v>251281.08015885632</v>
      </c>
      <c r="BD173" s="58"/>
      <c r="BE173" s="94">
        <v>1.99</v>
      </c>
      <c r="BF173" s="12">
        <v>12540.22</v>
      </c>
      <c r="BG173" s="94">
        <v>2.08</v>
      </c>
      <c r="BH173" s="12">
        <v>5055.42</v>
      </c>
      <c r="BI173" s="94">
        <v>2.14</v>
      </c>
      <c r="BJ173" s="12">
        <v>1936.01</v>
      </c>
      <c r="BK173" s="15">
        <v>2.79</v>
      </c>
      <c r="BL173" s="9">
        <v>43.3</v>
      </c>
      <c r="BN173" s="6"/>
      <c r="BO173" s="85"/>
      <c r="BP173" s="85"/>
      <c r="BQ173" s="85"/>
    </row>
    <row r="174" spans="1:69">
      <c r="AE174" s="52"/>
      <c r="AF174" s="79"/>
      <c r="AG174" s="80"/>
      <c r="AN174" s="80"/>
      <c r="AO174" s="87"/>
      <c r="AP174" s="80"/>
    </row>
    <row r="175" spans="1:69">
      <c r="AE175" s="52"/>
      <c r="AF175" s="79"/>
      <c r="AG175" s="80"/>
      <c r="AN175" s="80"/>
      <c r="AO175" s="87"/>
      <c r="AP175" s="80"/>
    </row>
    <row r="176" spans="1:69">
      <c r="AE176" s="52"/>
      <c r="AF176" s="79"/>
      <c r="AG176" s="80"/>
      <c r="AN176" s="80"/>
      <c r="AO176" s="87"/>
      <c r="AP176" s="80"/>
    </row>
    <row r="177" spans="31:42">
      <c r="AE177" s="52"/>
      <c r="AF177" s="79"/>
      <c r="AG177" s="80"/>
      <c r="AN177" s="80"/>
      <c r="AO177" s="87"/>
      <c r="AP177" s="80"/>
    </row>
    <row r="178" spans="31:42">
      <c r="AE178" s="52"/>
      <c r="AF178" s="79"/>
      <c r="AG178" s="80"/>
      <c r="AN178" s="80"/>
      <c r="AO178" s="87"/>
      <c r="AP178" s="80"/>
    </row>
    <row r="179" spans="31:42">
      <c r="AE179" s="52"/>
      <c r="AF179" s="79"/>
      <c r="AG179" s="80"/>
      <c r="AN179" s="80"/>
      <c r="AO179" s="87"/>
      <c r="AP179" s="80"/>
    </row>
    <row r="180" spans="31:42">
      <c r="AE180" s="52"/>
      <c r="AF180" s="79"/>
      <c r="AG180" s="80"/>
      <c r="AN180" s="80"/>
      <c r="AO180" s="87"/>
      <c r="AP180" s="80"/>
    </row>
    <row r="181" spans="31:42">
      <c r="AE181" s="52"/>
      <c r="AF181" s="79"/>
      <c r="AG181" s="80"/>
      <c r="AN181" s="80"/>
      <c r="AO181" s="87"/>
      <c r="AP181" s="80"/>
    </row>
    <row r="182" spans="31:42">
      <c r="AE182" s="52"/>
      <c r="AF182" s="79"/>
      <c r="AG182" s="80"/>
      <c r="AN182" s="80"/>
      <c r="AO182" s="87"/>
      <c r="AP182" s="80"/>
    </row>
    <row r="183" spans="31:42">
      <c r="AE183" s="52"/>
      <c r="AF183" s="79"/>
      <c r="AG183" s="80"/>
      <c r="AN183" s="80"/>
      <c r="AO183" s="87"/>
      <c r="AP183" s="80"/>
    </row>
    <row r="184" spans="31:42">
      <c r="AE184" s="52"/>
      <c r="AF184" s="79"/>
      <c r="AG184" s="80"/>
      <c r="AN184" s="80"/>
      <c r="AO184" s="87"/>
      <c r="AP184" s="80"/>
    </row>
    <row r="185" spans="31:42">
      <c r="AE185" s="52"/>
      <c r="AF185" s="79"/>
      <c r="AG185" s="80"/>
      <c r="AN185" s="80"/>
      <c r="AO185" s="87"/>
      <c r="AP185" s="80"/>
    </row>
    <row r="186" spans="31:42">
      <c r="AE186" s="52"/>
      <c r="AF186" s="79"/>
      <c r="AG186" s="80"/>
      <c r="AN186" s="80"/>
      <c r="AO186" s="87"/>
      <c r="AP186" s="80"/>
    </row>
    <row r="187" spans="31:42">
      <c r="AE187" s="52"/>
      <c r="AF187" s="79"/>
      <c r="AG187" s="80"/>
      <c r="AN187" s="80"/>
      <c r="AO187" s="87"/>
      <c r="AP187" s="80"/>
    </row>
    <row r="188" spans="31:42">
      <c r="AE188" s="52"/>
      <c r="AF188" s="79"/>
      <c r="AG188" s="80"/>
      <c r="AN188" s="80"/>
      <c r="AO188" s="87"/>
      <c r="AP188" s="80"/>
    </row>
    <row r="189" spans="31:42">
      <c r="AE189" s="52"/>
      <c r="AF189" s="79"/>
      <c r="AG189" s="80"/>
      <c r="AN189" s="80"/>
      <c r="AO189" s="87"/>
      <c r="AP189" s="80"/>
    </row>
    <row r="190" spans="31:42">
      <c r="AE190" s="52"/>
      <c r="AF190" s="79"/>
      <c r="AG190" s="80"/>
      <c r="AN190" s="80"/>
      <c r="AO190" s="87"/>
      <c r="AP190" s="80"/>
    </row>
    <row r="191" spans="31:42">
      <c r="AE191" s="52"/>
      <c r="AF191" s="79"/>
      <c r="AG191" s="80"/>
      <c r="AN191" s="80"/>
      <c r="AO191" s="80"/>
      <c r="AP191" s="80"/>
    </row>
    <row r="192" spans="31:42">
      <c r="AE192" s="52"/>
      <c r="AF192" s="79"/>
      <c r="AG192" s="80"/>
      <c r="AN192" s="80"/>
      <c r="AO192" s="80"/>
      <c r="AP192" s="80"/>
    </row>
    <row r="193" spans="32:42">
      <c r="AF193" s="79"/>
      <c r="AG193" s="80"/>
      <c r="AN193" s="80"/>
      <c r="AO193" s="80"/>
      <c r="AP193" s="80"/>
    </row>
    <row r="194" spans="32:42">
      <c r="AN194" s="80"/>
      <c r="AO194" s="80"/>
      <c r="AP194" s="80"/>
    </row>
    <row r="195" spans="32:42">
      <c r="AN195" s="80"/>
      <c r="AO195" s="80"/>
      <c r="AP195" s="80"/>
    </row>
    <row r="196" spans="32:42">
      <c r="AN196" s="80"/>
      <c r="AO196" s="80"/>
      <c r="AP196" s="80"/>
    </row>
    <row r="197" spans="32:42">
      <c r="AN197" s="80"/>
      <c r="AO197" s="80"/>
      <c r="AP197" s="80"/>
    </row>
    <row r="198" spans="32:42">
      <c r="AN198" s="80"/>
      <c r="AO198" s="80"/>
      <c r="AP198" s="80"/>
    </row>
    <row r="199" spans="32:42">
      <c r="AN199" s="80"/>
      <c r="AO199" s="80"/>
      <c r="AP199" s="80"/>
    </row>
    <row r="200" spans="32:42">
      <c r="AN200" s="80"/>
      <c r="AO200" s="80"/>
      <c r="AP200" s="80"/>
    </row>
    <row r="201" spans="32:42">
      <c r="AN201" s="80"/>
      <c r="AO201" s="80"/>
      <c r="AP201" s="80"/>
    </row>
    <row r="202" spans="32:42">
      <c r="AN202" s="54"/>
      <c r="AO202" s="80"/>
      <c r="AP202" s="80"/>
    </row>
    <row r="203" spans="32:42">
      <c r="AN203" s="54"/>
      <c r="AO203" s="80"/>
      <c r="AP203" s="80"/>
    </row>
    <row r="204" spans="32:42">
      <c r="AN204" s="54"/>
      <c r="AO204" s="80"/>
      <c r="AP204" s="80"/>
    </row>
    <row r="205" spans="32:42">
      <c r="AN205" s="54"/>
      <c r="AO205" s="80"/>
      <c r="AP205" s="80"/>
    </row>
    <row r="206" spans="32:42">
      <c r="AN206" s="54"/>
      <c r="AO206" s="80"/>
      <c r="AP206" s="80"/>
    </row>
    <row r="207" spans="32:42">
      <c r="AN207" s="54"/>
      <c r="AO207" s="80"/>
      <c r="AP207" s="80"/>
    </row>
    <row r="208" spans="32:42">
      <c r="AN208" s="54"/>
      <c r="AO208" s="80"/>
      <c r="AP208" s="80"/>
    </row>
    <row r="209" spans="40:42">
      <c r="AN209" s="54"/>
      <c r="AO209" s="80"/>
      <c r="AP209" s="80"/>
    </row>
    <row r="210" spans="40:42">
      <c r="AN210" s="54"/>
      <c r="AO210" s="80"/>
      <c r="AP210" s="80"/>
    </row>
    <row r="211" spans="40:42">
      <c r="AN211" s="54"/>
      <c r="AO211" s="80"/>
      <c r="AP211" s="80"/>
    </row>
    <row r="212" spans="40:42">
      <c r="AN212" s="54"/>
      <c r="AO212" s="80"/>
      <c r="AP212" s="80"/>
    </row>
    <row r="213" spans="40:42">
      <c r="AN213" s="54"/>
      <c r="AO213" s="80"/>
      <c r="AP213" s="80"/>
    </row>
    <row r="214" spans="40:42">
      <c r="AN214" s="54"/>
      <c r="AO214" s="80"/>
      <c r="AP214" s="80"/>
    </row>
    <row r="215" spans="40:42">
      <c r="AN215" s="54"/>
      <c r="AO215" s="80"/>
      <c r="AP215" s="80"/>
    </row>
    <row r="216" spans="40:42">
      <c r="AN216" s="54"/>
      <c r="AO216" s="80"/>
      <c r="AP216" s="80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E5:BL5"/>
    <mergeCell ref="BE6:BL6"/>
    <mergeCell ref="B5:F5"/>
    <mergeCell ref="G5:AF5"/>
    <mergeCell ref="AG5:BC5"/>
    <mergeCell ref="B6:F6"/>
    <mergeCell ref="G6:AF6"/>
    <mergeCell ref="AG6:BC6"/>
    <mergeCell ref="BE1:BL1"/>
    <mergeCell ref="BE2:BF2"/>
    <mergeCell ref="BG2:BH2"/>
    <mergeCell ref="BI2:BJ2"/>
    <mergeCell ref="BK2:BL2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topLeftCell="AO1" workbookViewId="0">
      <pane ySplit="5" topLeftCell="A170" activePane="bottomLeft" state="frozen"/>
      <selection pane="bottomLeft" activeCell="AQ178" sqref="AQ178"/>
    </sheetView>
  </sheetViews>
  <sheetFormatPr baseColWidth="10" defaultColWidth="11.453125" defaultRowHeight="14.5"/>
  <cols>
    <col min="1" max="1" width="11.453125" style="1"/>
    <col min="2" max="7" width="14.1796875" style="22" customWidth="1"/>
    <col min="8" max="18" width="13" style="22" customWidth="1"/>
    <col min="19" max="19" width="18.81640625" style="22" customWidth="1"/>
    <col min="20" max="22" width="20.81640625" style="36" customWidth="1"/>
    <col min="23" max="23" width="28.1796875" style="36" customWidth="1"/>
    <col min="24" max="32" width="20.81640625" style="22" customWidth="1"/>
    <col min="33" max="33" width="28.1796875" style="36" customWidth="1"/>
    <col min="34" max="34" width="11.54296875" style="22" customWidth="1"/>
    <col min="35" max="46" width="15.81640625" style="22" customWidth="1"/>
    <col min="47" max="47" width="28.1796875" style="36" customWidth="1"/>
    <col min="48" max="48" width="11.54296875" style="2" customWidth="1"/>
    <col min="49" max="16384" width="11.453125" style="2"/>
  </cols>
  <sheetData>
    <row r="1" spans="1:50" ht="31.5" customHeight="1">
      <c r="B1" s="99" t="s">
        <v>64</v>
      </c>
      <c r="C1" s="99"/>
      <c r="D1" s="99"/>
      <c r="E1" s="99"/>
      <c r="F1" s="120"/>
      <c r="G1" s="59"/>
      <c r="H1" s="99" t="s">
        <v>65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120"/>
      <c r="T1" s="121" t="s">
        <v>112</v>
      </c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3"/>
    </row>
    <row r="2" spans="1:50" s="4" customFormat="1" ht="15.75" customHeight="1">
      <c r="A2" s="3"/>
      <c r="B2" s="96" t="s">
        <v>44</v>
      </c>
      <c r="C2" s="96"/>
      <c r="D2" s="96"/>
      <c r="E2" s="96"/>
      <c r="F2" s="96"/>
      <c r="G2" s="98" t="s">
        <v>148</v>
      </c>
      <c r="H2" s="104"/>
      <c r="I2" s="104"/>
      <c r="J2" s="104"/>
      <c r="K2" s="124"/>
      <c r="L2" s="98" t="s">
        <v>149</v>
      </c>
      <c r="M2" s="96"/>
      <c r="N2" s="96"/>
      <c r="O2" s="97"/>
      <c r="P2" s="98" t="s">
        <v>150</v>
      </c>
      <c r="Q2" s="96"/>
      <c r="R2" s="97"/>
      <c r="S2" s="69" t="s">
        <v>151</v>
      </c>
      <c r="T2" s="103" t="s">
        <v>37</v>
      </c>
      <c r="U2" s="104"/>
      <c r="V2" s="104"/>
      <c r="W2" s="124"/>
      <c r="X2" s="103" t="s">
        <v>38</v>
      </c>
      <c r="Y2" s="104"/>
      <c r="Z2" s="104"/>
      <c r="AA2" s="104"/>
      <c r="AB2" s="104"/>
      <c r="AC2" s="104"/>
      <c r="AD2" s="104"/>
      <c r="AE2" s="104"/>
      <c r="AF2" s="104"/>
      <c r="AG2" s="124"/>
      <c r="AH2" s="103" t="s">
        <v>41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24"/>
    </row>
    <row r="3" spans="1:50" s="4" customFormat="1" ht="39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29" t="s">
        <v>111</v>
      </c>
      <c r="C4" s="130"/>
      <c r="D4" s="130"/>
      <c r="E4" s="130"/>
      <c r="F4" s="130"/>
      <c r="G4" s="129" t="s">
        <v>155</v>
      </c>
      <c r="H4" s="108"/>
      <c r="I4" s="108"/>
      <c r="J4" s="108"/>
      <c r="K4" s="108"/>
      <c r="L4" s="130"/>
      <c r="M4" s="130"/>
      <c r="N4" s="130"/>
      <c r="O4" s="130"/>
      <c r="P4" s="130"/>
      <c r="Q4" s="130"/>
      <c r="R4" s="130"/>
      <c r="S4" s="131"/>
      <c r="T4" s="129" t="s">
        <v>118</v>
      </c>
      <c r="U4" s="130"/>
      <c r="V4" s="130"/>
      <c r="W4" s="60" t="s">
        <v>111</v>
      </c>
      <c r="X4" s="108" t="s">
        <v>118</v>
      </c>
      <c r="Y4" s="108"/>
      <c r="Z4" s="108"/>
      <c r="AA4" s="108"/>
      <c r="AB4" s="108"/>
      <c r="AC4" s="108"/>
      <c r="AD4" s="108"/>
      <c r="AE4" s="108"/>
      <c r="AF4" s="108"/>
      <c r="AG4" s="60" t="s">
        <v>111</v>
      </c>
      <c r="AH4" s="108" t="s">
        <v>119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60" t="s">
        <v>111</v>
      </c>
    </row>
    <row r="5" spans="1:50" ht="15" customHeight="1">
      <c r="A5" s="3"/>
      <c r="B5" s="110" t="s">
        <v>103</v>
      </c>
      <c r="C5" s="111"/>
      <c r="D5" s="111"/>
      <c r="E5" s="111"/>
      <c r="F5" s="111"/>
      <c r="G5" s="125" t="s">
        <v>101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26" t="s">
        <v>101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8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19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19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19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19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19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19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19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19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19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19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19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19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19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8.6629768355307932E-2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1.6579457468438152E-2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7.0050310886869749E-2</v>
      </c>
      <c r="AU171" s="9">
        <f>+('Base original'!BC172/'Base original'!BC160*100-100)*'Base original'!BC160/'Base original'!$BC160</f>
        <v>11.055193179370846</v>
      </c>
      <c r="AV171" s="6"/>
    </row>
    <row r="172" spans="1:48">
      <c r="A172" s="19">
        <v>43739</v>
      </c>
      <c r="B172" s="12">
        <f>+'Base original'!B173/'Base original'!B161*100-100</f>
        <v>7.9960232899562982</v>
      </c>
      <c r="C172" s="12">
        <f>+'Base original'!C173/'Base original'!C161*100-100</f>
        <v>6.2690517820059455</v>
      </c>
      <c r="D172" s="12">
        <f>+'Base original'!D173/'Base original'!D161*100-100</f>
        <v>10.361842891466623</v>
      </c>
      <c r="E172" s="12">
        <f>+'Base original'!E173/'Base original'!E161*100-100</f>
        <v>8.4528445797530765</v>
      </c>
      <c r="F172" s="9">
        <f>+'Base original'!F173/'Base original'!F161*100-100</f>
        <v>8.4931649819596373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1.2168523946119698</v>
      </c>
      <c r="U172" s="12">
        <f>+('Base original'!AI173/'Base original'!AI161*100-100)*'Base original'!AI161/'Base original'!$AK161</f>
        <v>10.437374396997017</v>
      </c>
      <c r="V172" s="12">
        <f>+('Base original'!AJ173/'Base original'!AJ161*100-100)*'Base original'!AJ161/'Base original'!$AK161</f>
        <v>3.8721225403387303</v>
      </c>
      <c r="W172" s="9">
        <f>+('Base original'!AK173/'Base original'!AK161*100-100)*'Base original'!AK161/'Base original'!$AK161</f>
        <v>15.526349331947856</v>
      </c>
      <c r="X172" s="12">
        <f>+('Base original'!AK173/'Base original'!AK161*100-100)*'Base original'!AK161/'Base original'!$AR161</f>
        <v>3.9370294593412152</v>
      </c>
      <c r="Y172" s="12">
        <f>+('Base original'!AL173/'Base original'!AL161*100-100)*'Base original'!AL161/'Base original'!$AR161</f>
        <v>5.6145069366942959</v>
      </c>
      <c r="Z172" s="12">
        <f>+('Base original'!AM173/'Base original'!AM161*100-100)*'Base original'!AM161/'Base original'!$AR161</f>
        <v>0.27490851864223076</v>
      </c>
      <c r="AA172" s="12">
        <f>+('Base original'!AN173/'Base original'!AN161*100-100)*'Base original'!AN161/'Base original'!$AR161</f>
        <v>0.75071794995622032</v>
      </c>
      <c r="AB172" s="12">
        <f>+('Base original'!AO173/'Base original'!AO161*100-100)*'Base original'!AO161/'Base original'!$AR161</f>
        <v>5.7394936725438037E-2</v>
      </c>
      <c r="AC172" s="12">
        <f>+('Base original'!AP173/'Base original'!AP161*100-100)*'Base original'!AP161/'Base original'!$AR161</f>
        <v>1.1077701893423444</v>
      </c>
      <c r="AD172" s="12">
        <f>+('Base original'!AQ173/'Base original'!AQ161*100-100)*'Base original'!AQ161/'Base original'!$AR161</f>
        <v>-1.437662782972386E-2</v>
      </c>
      <c r="AE172" s="12">
        <f>+(('Base original'!AN173-'Base original'!AP173)/('Base original'!AN161-'Base original'!AP161)*100-100)*(('Base original'!AN161-'Base original'!AP161)/'Base original'!AR161)</f>
        <v>-0.35705223938612474</v>
      </c>
      <c r="AF172" s="12">
        <f>+(('Base original'!AO173-'Base original'!AQ173)/('Base original'!AO161-'Base original'!AQ161)*100-100)*(('Base original'!AO161-'Base original'!AQ161)/'Base original'!AR161)</f>
        <v>7.1771564555161871E-2</v>
      </c>
      <c r="AG172" s="9">
        <f>+('Base original'!AR173/'Base original'!AR161*100-100)*'Base original'!AR161/'Base original'!$AR161</f>
        <v>9.5411469713698978</v>
      </c>
      <c r="AH172" s="12">
        <f>+('Base original'!AR173/'Base original'!AR161*100-100)*'Base original'!AR161/'Base original'!$BC161</f>
        <v>5.6341276208642537</v>
      </c>
      <c r="AI172" s="12">
        <f>+('Base original'!AS173/'Base original'!AS161*100-100)*'Base original'!AS161/'Base original'!$BC161</f>
        <v>1.1683818294250603</v>
      </c>
      <c r="AJ172" s="12">
        <f>+('Base original'!AT173/'Base original'!AT161*100-100)*'Base original'!AT161/'Base original'!$BC161</f>
        <v>-0.68120166489670575</v>
      </c>
      <c r="AK172" s="12">
        <f>+('Base original'!AU173/'Base original'!AU161*100-100)*'Base original'!AU161/'Base original'!$BC161</f>
        <v>2.1729461646664388</v>
      </c>
      <c r="AL172" s="12">
        <f>+('Base original'!AV173/'Base original'!AV161*100-100)*'Base original'!AV161/'Base original'!$BC161</f>
        <v>-1.5184144569840458E-2</v>
      </c>
      <c r="AM172" s="12">
        <f>+('Base original'!AW173/'Base original'!AW161*100-100)*'Base original'!AW161/'Base original'!$BC161</f>
        <v>-1.5282410781396452E-2</v>
      </c>
      <c r="AN172" s="12">
        <f>+('Base original'!AX173/'Base original'!AX161*100-100)*'Base original'!AX161/'Base original'!$BC161</f>
        <v>1.5657321080617315</v>
      </c>
      <c r="AO172" s="12">
        <f>+('Base original'!AY173/'Base original'!AY161*100-100)*'Base original'!AY161/'Base original'!$BC161</f>
        <v>1.9151855546552352</v>
      </c>
      <c r="AP172" s="12">
        <f>+('Base original'!AZ173/'Base original'!AZ161*100-100)*'Base original'!AZ161/'Base original'!$BC161</f>
        <v>8.5061121795549782E-2</v>
      </c>
      <c r="AQ172" s="12">
        <f>+('Base original'!BA173/'Base original'!BA161*100-100)*'Base original'!BA161/'Base original'!$BC161</f>
        <v>0.13535034818438677</v>
      </c>
      <c r="AR172" s="12">
        <f>+('Base original'!BB173/'Base original'!BB161*100-100)*'Base original'!BB161/'Base original'!$BC161</f>
        <v>1.9278377106393792E-2</v>
      </c>
      <c r="AS172" s="12">
        <f>+(('Base original'!AY173-'Base original'!BA173)/('Base original'!AY161-'Base original'!BA161)*100-100)*('Base original'!AY161-'Base original'!BA161)/'Base original'!$BC161</f>
        <v>1.7798352064708478</v>
      </c>
      <c r="AT172" s="12">
        <f>+(('Base original'!AZ173-'Base original'!BB173)/('Base original'!AZ161-'Base original'!BB161)*100-100)*('Base original'!AZ161-'Base original'!BB161)/'Base original'!$BC161</f>
        <v>6.5782744689155959E-2</v>
      </c>
      <c r="AU172" s="9">
        <f>+('Base original'!BC173/'Base original'!BC161*100-100)*'Base original'!BC161/'Base original'!$BC161</f>
        <v>11.675137453929537</v>
      </c>
      <c r="AV172" s="6"/>
    </row>
    <row r="173" spans="1:48">
      <c r="W173" s="89"/>
    </row>
    <row r="174" spans="1:48">
      <c r="W174" s="89"/>
    </row>
    <row r="175" spans="1:48">
      <c r="W175" s="89"/>
    </row>
    <row r="176" spans="1:48">
      <c r="W176" s="89"/>
    </row>
    <row r="177" spans="23:23">
      <c r="W177" s="89"/>
    </row>
    <row r="178" spans="23:23">
      <c r="W178" s="89"/>
    </row>
    <row r="179" spans="23:23">
      <c r="W179" s="89"/>
    </row>
    <row r="180" spans="23:23">
      <c r="W180" s="89"/>
    </row>
    <row r="181" spans="23:23">
      <c r="W181" s="89"/>
    </row>
    <row r="182" spans="23:23">
      <c r="W182" s="89"/>
    </row>
    <row r="183" spans="23:23">
      <c r="W183" s="89"/>
    </row>
    <row r="184" spans="23:23">
      <c r="W184" s="89"/>
    </row>
    <row r="185" spans="23:23">
      <c r="W185" s="89"/>
    </row>
    <row r="186" spans="23:23">
      <c r="W186" s="89"/>
    </row>
    <row r="187" spans="23:23">
      <c r="W187" s="89"/>
    </row>
    <row r="188" spans="23:23">
      <c r="W188" s="89"/>
    </row>
    <row r="189" spans="23:23">
      <c r="W189" s="89"/>
    </row>
    <row r="190" spans="23:23">
      <c r="W190" s="89"/>
    </row>
    <row r="191" spans="23:23">
      <c r="W191" s="89"/>
    </row>
    <row r="192" spans="23:23">
      <c r="W192" s="89"/>
    </row>
  </sheetData>
  <mergeCells count="18">
    <mergeCell ref="X4:AF4"/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72"/>
  <sheetViews>
    <sheetView showGridLines="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D174" sqref="D174"/>
    </sheetView>
  </sheetViews>
  <sheetFormatPr baseColWidth="10" defaultColWidth="11.453125" defaultRowHeight="14.5"/>
  <cols>
    <col min="1" max="1" width="11.453125" style="1"/>
    <col min="2" max="6" width="14.1796875" style="2" customWidth="1"/>
    <col min="7" max="16384" width="11.453125" style="2"/>
  </cols>
  <sheetData>
    <row r="1" spans="1:9" ht="27" customHeight="1">
      <c r="B1" s="99" t="s">
        <v>110</v>
      </c>
      <c r="C1" s="99"/>
      <c r="D1" s="99"/>
      <c r="E1" s="99"/>
      <c r="F1" s="120"/>
    </row>
    <row r="2" spans="1:9" s="4" customFormat="1" ht="21.75" customHeight="1">
      <c r="A2" s="3"/>
      <c r="B2" s="104" t="s">
        <v>44</v>
      </c>
      <c r="C2" s="104"/>
      <c r="D2" s="104"/>
      <c r="E2" s="104"/>
      <c r="F2" s="124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29" t="s">
        <v>113</v>
      </c>
      <c r="C4" s="130"/>
      <c r="D4" s="130"/>
      <c r="E4" s="130"/>
      <c r="F4" s="131"/>
    </row>
    <row r="5" spans="1:9" ht="15" customHeight="1">
      <c r="A5" s="3"/>
      <c r="B5" s="110" t="s">
        <v>103</v>
      </c>
      <c r="C5" s="111"/>
      <c r="D5" s="111"/>
      <c r="E5" s="111"/>
      <c r="F5" s="112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19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0.49993162941763103</v>
      </c>
      <c r="C172" s="12">
        <f>('Base original'!C173/'Base original'!C172*100-100)</f>
        <v>1.1855418445222199E-2</v>
      </c>
      <c r="D172" s="12">
        <f>('Base original'!D173/'Base original'!D172*100-100)</f>
        <v>0.50951374693664775</v>
      </c>
      <c r="E172" s="12">
        <f>('Base original'!E173/'Base original'!E172*100-100)</f>
        <v>1.6058928259799643</v>
      </c>
      <c r="F172" s="10">
        <f>('Base original'!F173/'Base original'!F172*100-100)</f>
        <v>0.51055931354954964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zoomScale="40" zoomScaleNormal="40" workbookViewId="0">
      <selection activeCell="AF22" sqref="AF22"/>
    </sheetView>
  </sheetViews>
  <sheetFormatPr baseColWidth="10" defaultColWidth="11.453125" defaultRowHeight="14.5"/>
  <cols>
    <col min="1" max="1" width="11.453125" style="2"/>
    <col min="2" max="2" width="11.453125" style="2" customWidth="1"/>
    <col min="3" max="16384" width="11.453125" style="2"/>
  </cols>
  <sheetData>
    <row r="1" spans="1:21">
      <c r="A1" s="51">
        <v>43009</v>
      </c>
      <c r="P1" s="22"/>
      <c r="Q1" s="22"/>
      <c r="R1" s="22"/>
      <c r="S1" s="22"/>
      <c r="T1" s="22"/>
      <c r="U1" s="22"/>
    </row>
    <row r="2" spans="1:21">
      <c r="A2" s="51">
        <v>43739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135"/>
      <c r="R3" s="135"/>
      <c r="S3" s="135"/>
      <c r="T3" s="135"/>
      <c r="U3" s="135"/>
    </row>
    <row r="4" spans="1:21">
      <c r="P4" s="22"/>
      <c r="Q4" s="136"/>
      <c r="R4" s="136"/>
      <c r="S4" s="136"/>
      <c r="T4" s="136"/>
      <c r="U4" s="136"/>
    </row>
    <row r="5" spans="1:21">
      <c r="P5" s="22"/>
      <c r="Q5" s="136"/>
      <c r="R5" s="136"/>
      <c r="S5" s="136"/>
      <c r="T5" s="136"/>
      <c r="U5" s="136"/>
    </row>
    <row r="6" spans="1:21">
      <c r="P6" s="22"/>
      <c r="Q6" s="136"/>
      <c r="R6" s="136"/>
      <c r="S6" s="136"/>
      <c r="T6" s="136"/>
      <c r="U6" s="136"/>
    </row>
    <row r="7" spans="1:21">
      <c r="P7" s="22"/>
      <c r="Q7" s="136"/>
      <c r="R7" s="136"/>
      <c r="S7" s="136"/>
      <c r="T7" s="136"/>
      <c r="U7" s="136"/>
    </row>
    <row r="8" spans="1:21">
      <c r="P8" s="22"/>
      <c r="Q8" s="136"/>
      <c r="R8" s="136"/>
      <c r="S8" s="136"/>
      <c r="T8" s="136"/>
      <c r="U8" s="136"/>
    </row>
    <row r="9" spans="1:21">
      <c r="P9" s="22"/>
      <c r="Q9" s="136"/>
      <c r="R9" s="136"/>
      <c r="S9" s="136"/>
      <c r="T9" s="136"/>
      <c r="U9" s="136"/>
    </row>
    <row r="10" spans="1:21">
      <c r="P10" s="22"/>
      <c r="Q10" s="136"/>
      <c r="R10" s="136"/>
      <c r="S10" s="136"/>
      <c r="T10" s="136"/>
      <c r="U10" s="136"/>
    </row>
    <row r="11" spans="1:21">
      <c r="P11" s="22"/>
      <c r="Q11" s="137"/>
      <c r="R11" s="137"/>
      <c r="S11" s="137"/>
      <c r="T11" s="137"/>
      <c r="U11" s="137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4" t="s">
        <v>90</v>
      </c>
      <c r="H17" s="134"/>
      <c r="I17" s="134"/>
      <c r="J17" s="134"/>
      <c r="L17" s="27" t="s">
        <v>86</v>
      </c>
    </row>
    <row r="18" spans="1:20" ht="24" customHeight="1">
      <c r="B18" s="27"/>
      <c r="G18" s="134"/>
      <c r="H18" s="134"/>
      <c r="I18" s="134"/>
      <c r="J18" s="134"/>
      <c r="L18" s="28"/>
    </row>
    <row r="19" spans="1:20">
      <c r="B19" s="27"/>
      <c r="G19" s="30"/>
      <c r="H19" s="30"/>
      <c r="I19" s="30"/>
      <c r="J19" s="30"/>
      <c r="L19" s="28"/>
    </row>
    <row r="20" spans="1:20" ht="18.5">
      <c r="A20" s="133" t="s">
        <v>91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</row>
    <row r="21" spans="1:20" ht="15.5">
      <c r="B21" s="31" t="s">
        <v>185</v>
      </c>
      <c r="G21" s="30"/>
      <c r="H21" s="30"/>
      <c r="I21" s="30"/>
      <c r="J21" s="30"/>
      <c r="L21" s="28" t="s">
        <v>176</v>
      </c>
    </row>
    <row r="22" spans="1:20" ht="15.5">
      <c r="B22" s="31" t="s">
        <v>186</v>
      </c>
      <c r="G22" s="30"/>
      <c r="H22" s="30"/>
      <c r="I22" s="30"/>
      <c r="J22" s="30"/>
      <c r="L22" s="28"/>
    </row>
    <row r="23" spans="1:20">
      <c r="B23" s="132" t="s">
        <v>92</v>
      </c>
      <c r="C23" s="132"/>
      <c r="D23" s="132"/>
      <c r="E23" s="132"/>
      <c r="G23" s="132" t="s">
        <v>93</v>
      </c>
      <c r="H23" s="132"/>
      <c r="I23" s="132"/>
      <c r="J23" s="132"/>
      <c r="L23" s="132" t="s">
        <v>94</v>
      </c>
      <c r="M23" s="132"/>
      <c r="N23" s="132"/>
      <c r="O23" s="132"/>
      <c r="Q23" s="132" t="s">
        <v>95</v>
      </c>
      <c r="R23" s="132"/>
      <c r="S23" s="132"/>
      <c r="T23" s="132"/>
    </row>
    <row r="37" spans="2:20">
      <c r="B37" s="5" t="s">
        <v>98</v>
      </c>
    </row>
    <row r="38" spans="2:20">
      <c r="B38" s="5"/>
    </row>
    <row r="39" spans="2:20" ht="15.5">
      <c r="B39" s="77" t="s">
        <v>177</v>
      </c>
      <c r="G39" s="29"/>
      <c r="L39" s="29"/>
      <c r="Q39" s="29"/>
    </row>
    <row r="40" spans="2:20">
      <c r="B40" s="132" t="s">
        <v>92</v>
      </c>
      <c r="C40" s="132"/>
      <c r="D40" s="132"/>
      <c r="E40" s="132"/>
      <c r="G40" s="132" t="s">
        <v>93</v>
      </c>
      <c r="H40" s="132"/>
      <c r="I40" s="132"/>
      <c r="J40" s="132"/>
      <c r="L40" s="132" t="s">
        <v>94</v>
      </c>
      <c r="M40" s="132"/>
      <c r="N40" s="132"/>
      <c r="O40" s="132"/>
      <c r="Q40" s="132" t="s">
        <v>95</v>
      </c>
      <c r="R40" s="132"/>
      <c r="S40" s="132"/>
      <c r="T40" s="132"/>
    </row>
    <row r="54" spans="2:17">
      <c r="B54" s="23" t="s">
        <v>98</v>
      </c>
    </row>
    <row r="55" spans="2:17">
      <c r="B55" s="23"/>
    </row>
    <row r="56" spans="2:17" ht="15.5">
      <c r="B56" s="91" t="s">
        <v>188</v>
      </c>
    </row>
    <row r="57" spans="2:17">
      <c r="B57" s="23"/>
    </row>
    <row r="58" spans="2:17">
      <c r="B58" s="23"/>
      <c r="D58" s="132" t="s">
        <v>92</v>
      </c>
      <c r="E58" s="132"/>
      <c r="F58" s="132"/>
      <c r="G58" s="132"/>
      <c r="I58" s="132" t="s">
        <v>138</v>
      </c>
      <c r="J58" s="132"/>
      <c r="K58" s="132"/>
      <c r="L58" s="132"/>
      <c r="N58" s="132" t="s">
        <v>94</v>
      </c>
      <c r="O58" s="132"/>
      <c r="P58" s="132"/>
      <c r="Q58" s="132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5">
      <c r="B74" s="91" t="s">
        <v>178</v>
      </c>
    </row>
    <row r="75" spans="2:20">
      <c r="B75" s="78" t="s">
        <v>179</v>
      </c>
    </row>
    <row r="76" spans="2:20">
      <c r="B76" s="132" t="s">
        <v>96</v>
      </c>
      <c r="C76" s="132"/>
      <c r="D76" s="132"/>
      <c r="E76" s="132"/>
      <c r="G76" s="132" t="s">
        <v>97</v>
      </c>
      <c r="H76" s="132"/>
      <c r="I76" s="132"/>
      <c r="J76" s="132"/>
      <c r="M76" s="90"/>
      <c r="N76" s="90" t="s">
        <v>78</v>
      </c>
      <c r="O76" s="90"/>
      <c r="Q76" s="132" t="s">
        <v>77</v>
      </c>
      <c r="R76" s="132"/>
      <c r="S76" s="132"/>
      <c r="T76" s="132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5">
      <c r="B93" s="77" t="s">
        <v>187</v>
      </c>
    </row>
    <row r="94" spans="2:20">
      <c r="B94" s="78" t="s">
        <v>180</v>
      </c>
    </row>
    <row r="95" spans="2:20">
      <c r="B95" s="132" t="s">
        <v>42</v>
      </c>
      <c r="C95" s="132"/>
      <c r="D95" s="132"/>
      <c r="E95" s="132"/>
      <c r="G95" s="132" t="s">
        <v>99</v>
      </c>
      <c r="H95" s="132"/>
      <c r="I95" s="132"/>
      <c r="J95" s="132"/>
      <c r="L95" s="132" t="s">
        <v>100</v>
      </c>
      <c r="M95" s="132"/>
      <c r="N95" s="132"/>
      <c r="O95" s="132"/>
      <c r="Q95" s="132" t="s">
        <v>45</v>
      </c>
      <c r="R95" s="132"/>
      <c r="S95" s="132"/>
      <c r="T95" s="132"/>
    </row>
    <row r="110" spans="2:2">
      <c r="B110" s="23" t="s">
        <v>90</v>
      </c>
    </row>
    <row r="113" spans="2:17" ht="15.5">
      <c r="B113" s="77" t="s">
        <v>189</v>
      </c>
    </row>
    <row r="114" spans="2:17">
      <c r="B114" s="78" t="s">
        <v>181</v>
      </c>
    </row>
    <row r="115" spans="2:17">
      <c r="B115" s="132" t="s">
        <v>37</v>
      </c>
      <c r="C115" s="132"/>
      <c r="D115" s="132"/>
      <c r="E115" s="132"/>
      <c r="H115" s="132" t="s">
        <v>38</v>
      </c>
      <c r="I115" s="132"/>
      <c r="J115" s="132"/>
      <c r="K115" s="132"/>
      <c r="N115" s="132" t="s">
        <v>41</v>
      </c>
      <c r="O115" s="132"/>
      <c r="P115" s="132"/>
      <c r="Q115" s="132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original</vt:lpstr>
      <vt:lpstr>Base gráficos 1</vt:lpstr>
      <vt:lpstr>Base gráficos 2</vt:lpstr>
      <vt:lpstr>Gráficos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Tamara Godoy J.</cp:lastModifiedBy>
  <dcterms:created xsi:type="dcterms:W3CDTF">2013-01-08T18:06:39Z</dcterms:created>
  <dcterms:modified xsi:type="dcterms:W3CDTF">2019-11-06T22:01:33Z</dcterms:modified>
</cp:coreProperties>
</file>