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Intercambio de Bonos\Condiciones Financieras\"/>
    </mc:Choice>
  </mc:AlternateContent>
  <bookViews>
    <workbookView xWindow="0" yWindow="420" windowWidth="28800" windowHeight="13020"/>
  </bookViews>
  <sheets>
    <sheet name="Cartera para Intercamb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E11" i="1"/>
  <c r="E12" i="1"/>
  <c r="E13" i="1"/>
  <c r="E14" i="1"/>
  <c r="I10" i="1"/>
  <c r="E10" i="1"/>
  <c r="H17" i="1" l="1"/>
  <c r="D15" i="1" l="1"/>
</calcChain>
</file>

<file path=xl/sharedStrings.xml><?xml version="1.0" encoding="utf-8"?>
<sst xmlns="http://schemas.openxmlformats.org/spreadsheetml/2006/main" count="24" uniqueCount="21">
  <si>
    <t>Instrumento adjudicado</t>
  </si>
  <si>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</si>
  <si>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</si>
  <si>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</si>
  <si>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</si>
  <si>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</si>
  <si>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</si>
  <si>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</si>
  <si>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BTP0600122</t>
  </si>
  <si>
    <t>BTU0150321</t>
  </si>
  <si>
    <t>BTU0300122</t>
  </si>
  <si>
    <t>BTU0451023</t>
  </si>
  <si>
    <t>BTU0300124</t>
  </si>
  <si>
    <t>BTU0450824</t>
  </si>
  <si>
    <t>BTU0260925</t>
  </si>
  <si>
    <t>BTP0600124</t>
  </si>
  <si>
    <t>OFERTA DE INSTRUMENTOS PARA INTERCAMBIO</t>
  </si>
  <si>
    <t>BTP0250325</t>
  </si>
  <si>
    <t>BTU0000325</t>
  </si>
  <si>
    <t>BTP0400323</t>
  </si>
  <si>
    <t>BTU0130323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</si>
</sst>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2" xfId="0" applyFill="1" applyBorder="1" applyProtection="1"/>
    <xf numFmtId="0" fontId="0" fillId="0" borderId="0" xfId="0" applyBorder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Protection="1"/>
    <xf numFmtId="0" fontId="3" fillId="4" borderId="0" xfId="0" applyFont="1" applyFill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165" fontId="0" fillId="0" borderId="8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31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GridLines="0" tabSelected="1" workbookViewId="0">
      <selection activeCell="D10" sqref="D10"/>
    </sheetView>
  </sheetViews>
  <sheetFormatPr baseColWidth="10" defaultColWidth="0" defaultRowHeight="15" zeroHeight="1"/>
  <cols>
    <col min="1" max="1" width="5" style="13" customWidth="1"/>
    <col min="2" max="2" width="6.42578125" style="13" customWidth="1"/>
    <col min="3" max="3" width="22.5703125" style="13" bestFit="1" customWidth="1"/>
    <col min="4" max="5" width="23" style="13" customWidth="1"/>
    <col min="6" max="6" width="8.7109375" style="13" customWidth="1"/>
    <col min="7" max="7" width="22.5703125" style="13" bestFit="1" customWidth="1"/>
    <col min="8" max="9" width="23" style="13" customWidth="1"/>
    <col min="10" max="10" width="8.7109375" style="13" customWidth="1"/>
    <col min="11" max="27" width="11.42578125" style="13" hidden="1" customWidth="1"/>
    <col min="28" max="28" width="19.28515625" style="13" hidden="1" customWidth="1"/>
    <col min="29" max="30" width="11.42578125" style="13" hidden="1" customWidth="1"/>
    <col min="31" max="31" width="19.28515625" style="13" hidden="1" customWidth="1"/>
    <col min="32" max="16384" width="11.42578125" style="13" hidden="1"/>
  </cols>
  <sheetData>
    <row r="1" spans="1:11" customFormat="1">
      <c r="A1" s="1" t="s">
        <v>2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customFormat="1">
      <c r="A2" s="1" t="s">
        <v>3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customFormat="1">
      <c r="A3" s="1" t="s">
        <v>4</v>
      </c>
      <c r="B3" s="13"/>
      <c r="C3" s="13"/>
      <c r="D3" s="13"/>
      <c r="E3" s="13"/>
      <c r="F3" s="13"/>
      <c r="G3" s="23">
        <v>43985</v>
      </c>
      <c r="H3" s="24"/>
      <c r="I3" s="13"/>
      <c r="J3" s="13"/>
    </row>
    <row r="4" spans="1:11" customFormat="1">
      <c r="A4" s="1"/>
      <c r="B4" s="13"/>
      <c r="C4" s="13"/>
      <c r="D4" s="13"/>
      <c r="E4" s="13"/>
      <c r="F4" s="13"/>
      <c r="G4" s="13"/>
      <c r="H4" s="13"/>
      <c r="I4" s="13"/>
      <c r="J4" s="13"/>
    </row>
    <row r="5" spans="1:11" s="2" customFormat="1">
      <c r="A5" s="15"/>
      <c r="B5" s="15"/>
      <c r="C5" s="22" t="s">
        <v>16</v>
      </c>
      <c r="D5" s="22"/>
      <c r="E5" s="22"/>
      <c r="F5" s="22"/>
      <c r="G5" s="22"/>
      <c r="H5" s="22"/>
      <c r="I5" s="22"/>
      <c r="J5" s="22"/>
      <c r="K5"/>
    </row>
    <row r="6" spans="1:11" customForma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1" customFormat="1">
      <c r="A7" s="13"/>
      <c r="B7" s="13"/>
      <c r="C7" s="16" t="s">
        <v>0</v>
      </c>
      <c r="D7" s="11" t="s">
        <v>17</v>
      </c>
      <c r="E7" s="12"/>
      <c r="F7" s="17"/>
      <c r="G7" s="16" t="s">
        <v>0</v>
      </c>
      <c r="H7" s="11" t="s">
        <v>18</v>
      </c>
      <c r="I7" s="14"/>
      <c r="J7" s="13"/>
    </row>
    <row r="8" spans="1:11" customFormat="1">
      <c r="A8" s="13"/>
      <c r="B8" s="13"/>
      <c r="C8" s="13"/>
      <c r="D8" s="13"/>
      <c r="E8" s="13"/>
      <c r="F8" s="13"/>
      <c r="G8" s="13"/>
      <c r="H8" s="13"/>
      <c r="I8" s="14"/>
      <c r="J8" s="13"/>
    </row>
    <row r="9" spans="1:11" customFormat="1" ht="36.75" customHeight="1">
      <c r="A9" s="13"/>
      <c r="B9" s="13"/>
      <c r="C9" s="18" t="s">
        <v>1</v>
      </c>
      <c r="D9" s="19" t="s">
        <v>5</v>
      </c>
      <c r="E9" s="14"/>
      <c r="F9" s="20"/>
      <c r="G9" s="18" t="s">
        <v>1</v>
      </c>
      <c r="H9" s="19" t="s">
        <v>5</v>
      </c>
      <c r="I9" s="14"/>
      <c r="J9" s="21"/>
    </row>
    <row r="10" spans="1:11" customFormat="1">
      <c r="A10" s="13"/>
      <c r="B10" s="13"/>
      <c r="C10" s="6" t="s">
        <v>6</v>
      </c>
      <c r="D10" s="3"/>
      <c r="E10" s="12" t="str">
        <f>+IF(D10="","",IF(D10&lt;5000000,"Menor al corte mínimo",IF(INT(D10/200000000)&lt;&gt;D10/200000000,"No corresponde al múltiplo","")))</f>
        <v/>
      </c>
      <c r="F10" s="14"/>
      <c r="G10" s="9" t="s">
        <v>9</v>
      </c>
      <c r="H10" s="3"/>
      <c r="I10" s="12" t="str">
        <f>+IF(H10="","",IF(H10&lt;500,"Menor al corte mínimo",IF(INT(H10/10000)&lt;&gt;H10/10000,"No corresponde al múltiplo","")))</f>
        <v/>
      </c>
      <c r="J10" s="13"/>
    </row>
    <row r="11" spans="1:11" customFormat="1">
      <c r="A11" s="13"/>
      <c r="B11" s="13"/>
      <c r="C11" s="7" t="s">
        <v>7</v>
      </c>
      <c r="D11" s="4"/>
      <c r="E11" s="12" t="str">
        <f t="shared" ref="E11:E14" si="0">+IF(D11="","",IF(D11&lt;5000000,"Menor al corte mínimo",IF(INT(D11/200000000)&lt;&gt;D11/200000000,"No corresponde al múltiplo","")))</f>
        <v/>
      </c>
      <c r="F11" s="14"/>
      <c r="G11" s="10" t="s">
        <v>10</v>
      </c>
      <c r="H11" s="4"/>
      <c r="I11" s="12" t="str">
        <f t="shared" ref="I11:I16" si="1">+IF(H11="","",IF(H11&lt;500,"Menor al corte mínimo",IF(INT(H11/10000)&lt;&gt;H11/10000,"No corresponde al múltiplo","")))</f>
        <v/>
      </c>
      <c r="J11" s="13"/>
    </row>
    <row r="12" spans="1:11" customFormat="1">
      <c r="A12" s="13"/>
      <c r="B12" s="13"/>
      <c r="C12" s="7" t="s">
        <v>8</v>
      </c>
      <c r="D12" s="4"/>
      <c r="E12" s="12" t="str">
        <f t="shared" si="0"/>
        <v/>
      </c>
      <c r="F12" s="14"/>
      <c r="G12" s="10" t="s">
        <v>20</v>
      </c>
      <c r="H12" s="4"/>
      <c r="I12" s="12" t="str">
        <f t="shared" si="1"/>
        <v/>
      </c>
      <c r="J12" s="13"/>
    </row>
    <row r="13" spans="1:11" customFormat="1">
      <c r="A13" s="13"/>
      <c r="B13" s="13"/>
      <c r="C13" s="7" t="s">
        <v>19</v>
      </c>
      <c r="D13" s="4"/>
      <c r="E13" s="12" t="str">
        <f t="shared" si="0"/>
        <v/>
      </c>
      <c r="F13" s="14"/>
      <c r="G13" s="10" t="s">
        <v>11</v>
      </c>
      <c r="H13" s="4"/>
      <c r="I13" s="12" t="str">
        <f t="shared" si="1"/>
        <v/>
      </c>
      <c r="J13" s="13"/>
    </row>
    <row r="14" spans="1:11" customFormat="1">
      <c r="A14" s="13"/>
      <c r="B14" s="13"/>
      <c r="C14" s="8" t="s">
        <v>15</v>
      </c>
      <c r="D14" s="5"/>
      <c r="E14" s="12" t="str">
        <f t="shared" si="0"/>
        <v/>
      </c>
      <c r="F14" s="14"/>
      <c r="G14" s="10" t="s">
        <v>12</v>
      </c>
      <c r="H14" s="4"/>
      <c r="I14" s="12" t="str">
        <f t="shared" si="1"/>
        <v/>
      </c>
      <c r="J14" s="13"/>
    </row>
    <row r="15" spans="1:11" customFormat="1">
      <c r="A15" s="13"/>
      <c r="B15" s="13"/>
      <c r="C15" s="13"/>
      <c r="D15" s="13" t="str">
        <f>+IF(SUM(D10:D14)=0,"",IF(SUM(D10:D14)&lt;1000000000,"MENOR A POSTURA MÍNIMA",""))</f>
        <v/>
      </c>
      <c r="E15" s="13"/>
      <c r="F15" s="14"/>
      <c r="G15" s="10" t="s">
        <v>13</v>
      </c>
      <c r="H15" s="4"/>
      <c r="I15" s="12" t="str">
        <f t="shared" si="1"/>
        <v/>
      </c>
      <c r="J15" s="13"/>
    </row>
    <row r="16" spans="1:11" customFormat="1">
      <c r="A16" s="13"/>
      <c r="B16" s="13"/>
      <c r="C16" s="13"/>
      <c r="D16" s="13"/>
      <c r="E16" s="13"/>
      <c r="F16" s="14"/>
      <c r="G16" s="25" t="s">
        <v>14</v>
      </c>
      <c r="H16" s="5"/>
      <c r="I16" s="12" t="str">
        <f t="shared" si="1"/>
        <v/>
      </c>
      <c r="J16" s="13"/>
    </row>
    <row r="17" spans="1:10" customFormat="1">
      <c r="A17" s="13"/>
      <c r="B17" s="13"/>
      <c r="C17" s="13"/>
      <c r="D17" s="13"/>
      <c r="E17" s="13"/>
      <c r="F17" s="14"/>
      <c r="G17" s="13"/>
      <c r="H17" s="13" t="str">
        <f>+IF(SUM(H10:H16)=0,"",IF(SUM(H10:H16)&lt;50000,"MENOR A POSTURA MÍNIMA",""))</f>
        <v/>
      </c>
      <c r="I17" s="12"/>
      <c r="J17" s="13"/>
    </row>
    <row r="18" spans="1:10" customFormat="1">
      <c r="A18" s="13"/>
      <c r="B18" s="13"/>
      <c r="C18" s="13"/>
      <c r="D18" s="13"/>
      <c r="E18" s="13"/>
      <c r="F18" s="14"/>
      <c r="G18" s="13"/>
      <c r="H18" s="13"/>
      <c r="I18" s="12"/>
      <c r="J18" s="13"/>
    </row>
    <row r="19" spans="1:10" customFormat="1">
      <c r="A19" s="13"/>
      <c r="B19" s="13"/>
      <c r="C19" s="13"/>
      <c r="D19" s="13"/>
      <c r="E19" s="13"/>
      <c r="F19" s="14"/>
      <c r="G19" s="13"/>
      <c r="H19" s="13"/>
      <c r="I19" s="13"/>
      <c r="J19" s="13"/>
    </row>
    <row r="20" spans="1:10" customFormat="1">
      <c r="A20" s="13"/>
      <c r="B20" s="13"/>
      <c r="C20" s="13"/>
      <c r="D20" s="13"/>
      <c r="E20" s="13"/>
      <c r="F20" s="14"/>
      <c r="G20" s="13"/>
      <c r="H20" s="13"/>
      <c r="I20" s="13"/>
      <c r="J20" s="13"/>
    </row>
    <row r="21" spans="1:10" customFormat="1">
      <c r="A21" s="13"/>
      <c r="B21" s="13"/>
      <c r="C21" s="13"/>
      <c r="D21" s="13"/>
      <c r="E21" s="13"/>
      <c r="F21" s="14"/>
      <c r="G21" s="13"/>
      <c r="H21" s="13"/>
      <c r="I21" s="13"/>
      <c r="J21" s="13"/>
    </row>
    <row r="22" spans="1:10">
      <c r="F22" s="14"/>
    </row>
    <row r="23" spans="1:10" hidden="1">
      <c r="F23" s="14"/>
    </row>
    <row r="24" spans="1:10" hidden="1">
      <c r="F24" s="14"/>
    </row>
    <row r="25" spans="1:10" hidden="1">
      <c r="F25" s="14"/>
    </row>
    <row r="26" spans="1:10" hidden="1">
      <c r="F26" s="14"/>
    </row>
    <row r="27" spans="1:10" hidden="1">
      <c r="F27" s="14"/>
    </row>
    <row r="28" spans="1:10" hidden="1">
      <c r="F28" s="14"/>
    </row>
    <row r="29" spans="1:10" hidden="1">
      <c r="F29" s="14"/>
    </row>
    <row r="30" spans="1:10" hidden="1">
      <c r="F30" s="14"/>
    </row>
    <row r="31" spans="1:10" hidden="1">
      <c r="F31" s="14"/>
    </row>
    <row r="32" spans="1:10" hidden="1">
      <c r="F32" s="14"/>
    </row>
    <row r="33" spans="6:6" hidden="1">
      <c r="F33" s="14"/>
    </row>
    <row r="34" spans="6:6" hidden="1">
      <c r="F34" s="14"/>
    </row>
    <row r="35" spans="6:6" hidden="1">
      <c r="F35" s="14"/>
    </row>
    <row r="36" spans="6:6" hidden="1">
      <c r="F36" s="14"/>
    </row>
    <row r="37" spans="6:6" hidden="1">
      <c r="F37" s="14"/>
    </row>
    <row r="38" spans="6:6" hidden="1">
      <c r="F38" s="14"/>
    </row>
    <row r="39" spans="6:6" hidden="1">
      <c r="F39" s="14"/>
    </row>
    <row r="40" spans="6:6" hidden="1">
      <c r="F40" s="14"/>
    </row>
    <row r="41" spans="6:6" hidden="1">
      <c r="F41" s="14"/>
    </row>
    <row r="42" spans="6:6" hidden="1"/>
    <row r="43" spans="6:6" hidden="1"/>
    <row r="44" spans="6:6" hidden="1"/>
    <row r="45" spans="6:6" hidden="1"/>
  </sheetData>
  <sheetProtection algorithmName="SHA-512" hashValue="HbjPfJKQhGtR/8mVzW5AC0CW8x8D0hh0ZhMnXyCkR4jDjNC6Ef8vlGtsuJQiguLeu59OncTQuB/yOm7SJQjOKQ==" saltValue="kDYx8xssJvkaQ9k1hOVwLg==" spinCount="100000" sheet="1" objects="1" scenarios="1"/>
  <mergeCells count="2">
    <mergeCell ref="C5:J5"/>
    <mergeCell ref="G3:H3"/>
  </mergeCells>
  <conditionalFormatting sqref="D10:D14">
    <cfRule type="containsBlanks" dxfId="30" priority="52">
      <formula>LEN(TRIM(D10))=0</formula>
    </cfRule>
    <cfRule type="cellIs" dxfId="29" priority="53" operator="lessThan">
      <formula>5000000</formula>
    </cfRule>
  </conditionalFormatting>
  <conditionalFormatting sqref="E9">
    <cfRule type="containsBlanks" dxfId="28" priority="50">
      <formula>LEN(TRIM(E9))=0</formula>
    </cfRule>
    <cfRule type="cellIs" dxfId="27" priority="51" operator="lessThan">
      <formula>5000000</formula>
    </cfRule>
  </conditionalFormatting>
  <conditionalFormatting sqref="E7">
    <cfRule type="containsBlanks" dxfId="24" priority="45">
      <formula>LEN(TRIM(E7))=0</formula>
    </cfRule>
    <cfRule type="cellIs" dxfId="23" priority="46" operator="lessThan">
      <formula>5000000</formula>
    </cfRule>
  </conditionalFormatting>
  <conditionalFormatting sqref="E7">
    <cfRule type="containsText" dxfId="22" priority="44" operator="containsText" text="Menor al corte mínimo">
      <formula>NOT(ISERROR(SEARCH("Menor al corte mínimo",E7)))</formula>
    </cfRule>
  </conditionalFormatting>
  <conditionalFormatting sqref="I7:I8">
    <cfRule type="containsBlanks" dxfId="21" priority="38">
      <formula>LEN(TRIM(I7))=0</formula>
    </cfRule>
    <cfRule type="cellIs" dxfId="20" priority="39" operator="lessThan">
      <formula>500</formula>
    </cfRule>
  </conditionalFormatting>
  <conditionalFormatting sqref="H10:H16">
    <cfRule type="containsBlanks" dxfId="19" priority="36">
      <formula>LEN(TRIM(H10))=0</formula>
    </cfRule>
    <cfRule type="cellIs" dxfId="18" priority="37" operator="lessThan">
      <formula>500</formula>
    </cfRule>
  </conditionalFormatting>
  <conditionalFormatting sqref="I9">
    <cfRule type="containsBlanks" dxfId="17" priority="34">
      <formula>LEN(TRIM(I9))=0</formula>
    </cfRule>
    <cfRule type="cellIs" dxfId="16" priority="35" operator="lessThan">
      <formula>500</formula>
    </cfRule>
  </conditionalFormatting>
  <conditionalFormatting sqref="I17:I18">
    <cfRule type="containsBlanks" dxfId="15" priority="32">
      <formula>LEN(TRIM(I17))=0</formula>
    </cfRule>
    <cfRule type="cellIs" dxfId="14" priority="33" operator="lessThan">
      <formula>5000000</formula>
    </cfRule>
  </conditionalFormatting>
  <conditionalFormatting sqref="I17:I18">
    <cfRule type="containsText" dxfId="13" priority="31" operator="containsText" text="Menor al corte mínimo">
      <formula>NOT(ISERROR(SEARCH("Menor al corte mínimo",I17)))</formula>
    </cfRule>
  </conditionalFormatting>
  <conditionalFormatting sqref="D15">
    <cfRule type="containsText" dxfId="12" priority="19" operator="containsText" text="MENOR A POSTURA MÍNIMA">
      <formula>NOT(ISERROR(SEARCH("MENOR A POSTURA MÍNIMA",D15)))</formula>
    </cfRule>
  </conditionalFormatting>
  <conditionalFormatting sqref="H17">
    <cfRule type="containsText" dxfId="11" priority="18" operator="containsText" text="MENOR A POSTURA MÍNIMA">
      <formula>NOT(ISERROR(SEARCH("MENOR A POSTURA MÍNIMA",H17)))</formula>
    </cfRule>
  </conditionalFormatting>
  <conditionalFormatting sqref="H18">
    <cfRule type="containsText" dxfId="8" priority="14" operator="containsText" text="MENOR A POSTURA MÍNIMA">
      <formula>NOT(ISERROR(SEARCH("MENOR A POSTURA MÍNIMA",H18)))</formula>
    </cfRule>
  </conditionalFormatting>
  <conditionalFormatting sqref="E10:E14">
    <cfRule type="containsBlanks" dxfId="7" priority="11">
      <formula>LEN(TRIM(E10))=0</formula>
    </cfRule>
    <cfRule type="cellIs" dxfId="6" priority="12" operator="lessThan">
      <formula>5000000</formula>
    </cfRule>
  </conditionalFormatting>
  <conditionalFormatting sqref="E10:E14">
    <cfRule type="containsText" dxfId="5" priority="10" operator="containsText" text="Menor al corte mínimo">
      <formula>NOT(ISERROR(SEARCH("Menor al corte mínimo",E10)))</formula>
    </cfRule>
  </conditionalFormatting>
  <conditionalFormatting sqref="E10:E14">
    <cfRule type="cellIs" dxfId="4" priority="9" operator="equal">
      <formula>"No corresponde al múltiplo"</formula>
    </cfRule>
  </conditionalFormatting>
  <conditionalFormatting sqref="I10:I16">
    <cfRule type="containsBlanks" dxfId="3" priority="7">
      <formula>LEN(TRIM(I10))=0</formula>
    </cfRule>
    <cfRule type="cellIs" dxfId="2" priority="8" operator="lessThan">
      <formula>5000000</formula>
    </cfRule>
  </conditionalFormatting>
  <conditionalFormatting sqref="I10:I16">
    <cfRule type="containsText" dxfId="1" priority="6" operator="containsText" text="Menor al corte mínimo">
      <formula>NOT(ISERROR(SEARCH("Menor al corte mínimo",I10)))</formula>
    </cfRule>
  </conditionalFormatting>
  <conditionalFormatting sqref="I10:I16">
    <cfRule type="cellIs" dxfId="0" priority="5" operator="equal">
      <formula>"No corresponde al múltiplo"</formula>
    </cfRule>
  </conditionalFormatting>
  <dataValidations count="1">
    <dataValidation type="list" allowBlank="1" showInputMessage="1" showErrorMessage="1" sqref="F7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Intercambio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Rodrigo Lozano</cp:lastModifiedBy>
  <dcterms:created xsi:type="dcterms:W3CDTF">2018-10-26T12:15:01Z</dcterms:created>
  <dcterms:modified xsi:type="dcterms:W3CDTF">2020-06-01T23:51:40Z</dcterms:modified>
</cp:coreProperties>
</file>